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7995"/>
  </bookViews>
  <sheets>
    <sheet name="Evalueringsark" sheetId="1" r:id="rId1"/>
    <sheet name="oversigtsark elever" sheetId="2" r:id="rId2"/>
    <sheet name="resultater klasse" sheetId="3" r:id="rId3"/>
    <sheet name="skole" sheetId="4" state="hidden" r:id="rId4"/>
  </sheets>
  <definedNames>
    <definedName name="skolenavn">skole!$A$1:$A$48</definedName>
    <definedName name="_xlnm.Print_Area" localSheetId="0">Evalueringsark!$B$4:$BB$36</definedName>
    <definedName name="_xlnm.Print_Area" localSheetId="1">'oversigtsark elever'!$B$2:$AC$31</definedName>
    <definedName name="_xlnm.Print_Area" localSheetId="2">'resultater klasse'!$A$1:$AY$38</definedName>
  </definedNames>
  <calcPr calcId="145621"/>
</workbook>
</file>

<file path=xl/calcChain.xml><?xml version="1.0" encoding="utf-8"?>
<calcChain xmlns="http://schemas.openxmlformats.org/spreadsheetml/2006/main">
  <c r="D34" i="1" l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35" i="1" s="1"/>
  <c r="AZ35" i="1" l="1"/>
  <c r="AZ36" i="1" s="1"/>
  <c r="AT35" i="1"/>
  <c r="AT36" i="1" s="1"/>
  <c r="AP35" i="1"/>
  <c r="AP36" i="1" s="1"/>
  <c r="AJ35" i="1"/>
  <c r="AJ36" i="1" s="1"/>
  <c r="AF35" i="1"/>
  <c r="AF36" i="1" s="1"/>
  <c r="AD35" i="1"/>
  <c r="AD36" i="1" s="1"/>
  <c r="Z35" i="1"/>
  <c r="Z36" i="1" s="1"/>
  <c r="T35" i="1"/>
  <c r="T36" i="1" s="1"/>
  <c r="P35" i="1"/>
  <c r="P36" i="1" s="1"/>
  <c r="N35" i="1"/>
  <c r="N36" i="1" s="1"/>
  <c r="J35" i="1"/>
  <c r="J36" i="1" s="1"/>
  <c r="BA35" i="1"/>
  <c r="BA36" i="1" s="1"/>
  <c r="AY35" i="1"/>
  <c r="AY36" i="1" s="1"/>
  <c r="AW35" i="1"/>
  <c r="AW36" i="1" s="1"/>
  <c r="AU35" i="1"/>
  <c r="AU36" i="1" s="1"/>
  <c r="AS35" i="1"/>
  <c r="AS36" i="1" s="1"/>
  <c r="AQ35" i="1"/>
  <c r="AQ36" i="1" s="1"/>
  <c r="AO35" i="1"/>
  <c r="AO36" i="1" s="1"/>
  <c r="AM35" i="1"/>
  <c r="AM36" i="1" s="1"/>
  <c r="AK35" i="1"/>
  <c r="AK36" i="1" s="1"/>
  <c r="AI35" i="1"/>
  <c r="AI36" i="1" s="1"/>
  <c r="AG35" i="1"/>
  <c r="AG36" i="1" s="1"/>
  <c r="AE35" i="1"/>
  <c r="AE36" i="1" s="1"/>
  <c r="AC35" i="1"/>
  <c r="AC36" i="1" s="1"/>
  <c r="AA35" i="1"/>
  <c r="AA36" i="1" s="1"/>
  <c r="Y35" i="1"/>
  <c r="Y36" i="1" s="1"/>
  <c r="W35" i="1"/>
  <c r="W36" i="1" s="1"/>
  <c r="U35" i="1"/>
  <c r="U36" i="1" s="1"/>
  <c r="S35" i="1"/>
  <c r="S36" i="1" s="1"/>
  <c r="Q35" i="1"/>
  <c r="Q36" i="1" s="1"/>
  <c r="O35" i="1"/>
  <c r="O36" i="1" s="1"/>
  <c r="M35" i="1"/>
  <c r="M36" i="1" s="1"/>
  <c r="K35" i="1"/>
  <c r="K36" i="1" s="1"/>
  <c r="I35" i="1"/>
  <c r="I36" i="1" s="1"/>
  <c r="G35" i="1"/>
  <c r="G36" i="1" s="1"/>
  <c r="E35" i="1"/>
  <c r="E36" i="1" s="1"/>
  <c r="BB35" i="1"/>
  <c r="BB36" i="1" s="1"/>
  <c r="AX35" i="1"/>
  <c r="AX36" i="1" s="1"/>
  <c r="AV35" i="1"/>
  <c r="AV36" i="1" s="1"/>
  <c r="AR35" i="1"/>
  <c r="AR36" i="1" s="1"/>
  <c r="AN35" i="1"/>
  <c r="AN36" i="1" s="1"/>
  <c r="AL35" i="1"/>
  <c r="AL36" i="1" s="1"/>
  <c r="AH35" i="1"/>
  <c r="AH36" i="1" s="1"/>
  <c r="AB35" i="1"/>
  <c r="AB36" i="1" s="1"/>
  <c r="X35" i="1"/>
  <c r="X36" i="1" s="1"/>
  <c r="V35" i="1"/>
  <c r="V36" i="1" s="1"/>
  <c r="R35" i="1"/>
  <c r="R36" i="1" s="1"/>
  <c r="L35" i="1"/>
  <c r="L36" i="1" s="1"/>
  <c r="H35" i="1"/>
  <c r="H36" i="1" s="1"/>
  <c r="F35" i="1"/>
  <c r="F36" i="1" s="1"/>
  <c r="BC8" i="1" l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C9" i="1"/>
  <c r="BD9" i="1"/>
  <c r="BE9" i="1"/>
  <c r="BF9" i="1"/>
  <c r="BG9" i="1"/>
  <c r="BH9" i="1"/>
  <c r="BJ9" i="1"/>
  <c r="BK9" i="1"/>
  <c r="BL9" i="1"/>
  <c r="BN9" i="1"/>
  <c r="BO9" i="1"/>
  <c r="BP9" i="1"/>
  <c r="BQ9" i="1"/>
  <c r="BR9" i="1"/>
  <c r="BS9" i="1"/>
  <c r="BT9" i="1"/>
  <c r="BU9" i="1"/>
  <c r="BV9" i="1"/>
  <c r="BW9" i="1"/>
  <c r="BX9" i="1"/>
  <c r="BC10" i="1"/>
  <c r="BD10" i="1"/>
  <c r="BI10" i="1" s="1"/>
  <c r="BE10" i="1"/>
  <c r="BF10" i="1"/>
  <c r="BG10" i="1"/>
  <c r="BH10" i="1"/>
  <c r="BJ10" i="1"/>
  <c r="BM10" i="1" s="1"/>
  <c r="BK10" i="1"/>
  <c r="BL10" i="1"/>
  <c r="BN10" i="1"/>
  <c r="BO10" i="1"/>
  <c r="BP10" i="1"/>
  <c r="BQ10" i="1"/>
  <c r="BR10" i="1"/>
  <c r="BS10" i="1"/>
  <c r="BT10" i="1"/>
  <c r="BU10" i="1"/>
  <c r="BV10" i="1"/>
  <c r="BW10" i="1"/>
  <c r="BC11" i="1"/>
  <c r="BD11" i="1"/>
  <c r="BE11" i="1"/>
  <c r="BF11" i="1"/>
  <c r="BG11" i="1"/>
  <c r="BH11" i="1"/>
  <c r="BJ11" i="1"/>
  <c r="BK11" i="1"/>
  <c r="BL11" i="1"/>
  <c r="BN11" i="1"/>
  <c r="BO11" i="1"/>
  <c r="BP11" i="1"/>
  <c r="BQ11" i="1"/>
  <c r="BR11" i="1"/>
  <c r="BS11" i="1"/>
  <c r="BT11" i="1"/>
  <c r="BU11" i="1"/>
  <c r="BV11" i="1"/>
  <c r="BW11" i="1"/>
  <c r="BC12" i="1"/>
  <c r="BD12" i="1"/>
  <c r="BI12" i="1" s="1"/>
  <c r="BE12" i="1"/>
  <c r="BF12" i="1"/>
  <c r="BG12" i="1"/>
  <c r="BH12" i="1"/>
  <c r="BJ12" i="1"/>
  <c r="BM12" i="1" s="1"/>
  <c r="BK12" i="1"/>
  <c r="BL12" i="1"/>
  <c r="BN12" i="1"/>
  <c r="BO12" i="1"/>
  <c r="BP12" i="1"/>
  <c r="BQ12" i="1"/>
  <c r="BR12" i="1"/>
  <c r="BS12" i="1"/>
  <c r="BT12" i="1"/>
  <c r="BU12" i="1"/>
  <c r="BV12" i="1"/>
  <c r="BW12" i="1"/>
  <c r="BC13" i="1"/>
  <c r="BD13" i="1"/>
  <c r="BE13" i="1"/>
  <c r="BF13" i="1"/>
  <c r="BG13" i="1"/>
  <c r="BH13" i="1"/>
  <c r="BJ13" i="1"/>
  <c r="BK13" i="1"/>
  <c r="BL13" i="1"/>
  <c r="BN13" i="1"/>
  <c r="BO13" i="1"/>
  <c r="BX13" i="1" s="1"/>
  <c r="BP13" i="1"/>
  <c r="BQ13" i="1"/>
  <c r="BR13" i="1"/>
  <c r="BS13" i="1"/>
  <c r="BT13" i="1"/>
  <c r="BU13" i="1"/>
  <c r="BV13" i="1"/>
  <c r="BW13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C15" i="1"/>
  <c r="BD15" i="1"/>
  <c r="BE15" i="1"/>
  <c r="BF15" i="1"/>
  <c r="BG15" i="1"/>
  <c r="BH15" i="1"/>
  <c r="BJ15" i="1"/>
  <c r="BK15" i="1"/>
  <c r="BL15" i="1"/>
  <c r="BN15" i="1"/>
  <c r="BO15" i="1"/>
  <c r="BP15" i="1"/>
  <c r="BQ15" i="1"/>
  <c r="BR15" i="1"/>
  <c r="BS15" i="1"/>
  <c r="BT15" i="1"/>
  <c r="BU15" i="1"/>
  <c r="BV15" i="1"/>
  <c r="BW15" i="1"/>
  <c r="BX15" i="1"/>
  <c r="BC16" i="1"/>
  <c r="BD16" i="1"/>
  <c r="BI16" i="1" s="1"/>
  <c r="BE16" i="1"/>
  <c r="BF16" i="1"/>
  <c r="BG16" i="1"/>
  <c r="BH16" i="1"/>
  <c r="BJ16" i="1"/>
  <c r="BM16" i="1" s="1"/>
  <c r="BK16" i="1"/>
  <c r="BL16" i="1"/>
  <c r="BN16" i="1"/>
  <c r="BO16" i="1"/>
  <c r="BP16" i="1"/>
  <c r="BQ16" i="1"/>
  <c r="BR16" i="1"/>
  <c r="BS16" i="1"/>
  <c r="BT16" i="1"/>
  <c r="BU16" i="1"/>
  <c r="BV16" i="1"/>
  <c r="BW16" i="1"/>
  <c r="BC17" i="1"/>
  <c r="BD17" i="1"/>
  <c r="BE17" i="1"/>
  <c r="BF17" i="1"/>
  <c r="BG17" i="1"/>
  <c r="BH17" i="1"/>
  <c r="BJ17" i="1"/>
  <c r="BK17" i="1"/>
  <c r="BL17" i="1"/>
  <c r="BN17" i="1"/>
  <c r="BO17" i="1"/>
  <c r="BP17" i="1"/>
  <c r="BQ17" i="1"/>
  <c r="BR17" i="1"/>
  <c r="BS17" i="1"/>
  <c r="BT17" i="1"/>
  <c r="BU17" i="1"/>
  <c r="BV17" i="1"/>
  <c r="BW17" i="1"/>
  <c r="BX17" i="1"/>
  <c r="BC18" i="1"/>
  <c r="BD18" i="1"/>
  <c r="BI18" i="1" s="1"/>
  <c r="BE18" i="1"/>
  <c r="BF18" i="1"/>
  <c r="BG18" i="1"/>
  <c r="BH18" i="1"/>
  <c r="BJ18" i="1"/>
  <c r="BM18" i="1" s="1"/>
  <c r="BK18" i="1"/>
  <c r="BL18" i="1"/>
  <c r="BN18" i="1"/>
  <c r="BO18" i="1"/>
  <c r="BP18" i="1"/>
  <c r="BQ18" i="1"/>
  <c r="BR18" i="1"/>
  <c r="BS18" i="1"/>
  <c r="BT18" i="1"/>
  <c r="BU18" i="1"/>
  <c r="BV18" i="1"/>
  <c r="BW18" i="1"/>
  <c r="BC19" i="1"/>
  <c r="BD19" i="1"/>
  <c r="BE19" i="1"/>
  <c r="BF19" i="1"/>
  <c r="BG19" i="1"/>
  <c r="BH19" i="1"/>
  <c r="BJ19" i="1"/>
  <c r="BK19" i="1"/>
  <c r="BL19" i="1"/>
  <c r="BN19" i="1"/>
  <c r="BO19" i="1"/>
  <c r="BP19" i="1"/>
  <c r="BQ19" i="1"/>
  <c r="BR19" i="1"/>
  <c r="BS19" i="1"/>
  <c r="BT19" i="1"/>
  <c r="BU19" i="1"/>
  <c r="BV19" i="1"/>
  <c r="BW19" i="1"/>
  <c r="BC20" i="1"/>
  <c r="BD20" i="1"/>
  <c r="BI20" i="1" s="1"/>
  <c r="BE20" i="1"/>
  <c r="BF20" i="1"/>
  <c r="BG20" i="1"/>
  <c r="BH20" i="1"/>
  <c r="BJ20" i="1"/>
  <c r="BK20" i="1"/>
  <c r="BL20" i="1"/>
  <c r="BN20" i="1"/>
  <c r="BO20" i="1"/>
  <c r="BP20" i="1"/>
  <c r="BQ20" i="1"/>
  <c r="BR20" i="1"/>
  <c r="BS20" i="1"/>
  <c r="BT20" i="1"/>
  <c r="BU20" i="1"/>
  <c r="BV20" i="1"/>
  <c r="BW20" i="1"/>
  <c r="BC21" i="1"/>
  <c r="BD21" i="1"/>
  <c r="BE21" i="1"/>
  <c r="BF21" i="1"/>
  <c r="BG21" i="1"/>
  <c r="BH21" i="1"/>
  <c r="BJ21" i="1"/>
  <c r="BK21" i="1"/>
  <c r="BL21" i="1"/>
  <c r="BN21" i="1"/>
  <c r="BO21" i="1"/>
  <c r="BP21" i="1"/>
  <c r="BQ21" i="1"/>
  <c r="BR21" i="1"/>
  <c r="BS21" i="1"/>
  <c r="BT21" i="1"/>
  <c r="BU21" i="1"/>
  <c r="BV21" i="1"/>
  <c r="BW21" i="1"/>
  <c r="BX21" i="1"/>
  <c r="BC22" i="1"/>
  <c r="BD22" i="1"/>
  <c r="BI22" i="1" s="1"/>
  <c r="BE22" i="1"/>
  <c r="BF22" i="1"/>
  <c r="BG22" i="1"/>
  <c r="BH22" i="1"/>
  <c r="BJ22" i="1"/>
  <c r="BM22" i="1" s="1"/>
  <c r="BK22" i="1"/>
  <c r="BL22" i="1"/>
  <c r="BN22" i="1"/>
  <c r="BO22" i="1"/>
  <c r="BP22" i="1"/>
  <c r="BQ22" i="1"/>
  <c r="BR22" i="1"/>
  <c r="BS22" i="1"/>
  <c r="BT22" i="1"/>
  <c r="BU22" i="1"/>
  <c r="BV22" i="1"/>
  <c r="BW22" i="1"/>
  <c r="BC23" i="1"/>
  <c r="BD23" i="1"/>
  <c r="BE23" i="1"/>
  <c r="BF23" i="1"/>
  <c r="BG23" i="1"/>
  <c r="BH23" i="1"/>
  <c r="BJ23" i="1"/>
  <c r="BK23" i="1"/>
  <c r="BL23" i="1"/>
  <c r="BN23" i="1"/>
  <c r="BO23" i="1"/>
  <c r="BP23" i="1"/>
  <c r="BQ23" i="1"/>
  <c r="BR23" i="1"/>
  <c r="BS23" i="1"/>
  <c r="BT23" i="1"/>
  <c r="BU23" i="1"/>
  <c r="BV23" i="1"/>
  <c r="BW23" i="1"/>
  <c r="BC24" i="1"/>
  <c r="BD24" i="1"/>
  <c r="BI24" i="1" s="1"/>
  <c r="BE24" i="1"/>
  <c r="BF24" i="1"/>
  <c r="BG24" i="1"/>
  <c r="BH24" i="1"/>
  <c r="BJ24" i="1"/>
  <c r="BM24" i="1" s="1"/>
  <c r="BK24" i="1"/>
  <c r="BL24" i="1"/>
  <c r="BN24" i="1"/>
  <c r="BO24" i="1"/>
  <c r="BP24" i="1"/>
  <c r="BQ24" i="1"/>
  <c r="BR24" i="1"/>
  <c r="BS24" i="1"/>
  <c r="BT24" i="1"/>
  <c r="BU24" i="1"/>
  <c r="BV24" i="1"/>
  <c r="BW24" i="1"/>
  <c r="BC25" i="1"/>
  <c r="BD25" i="1"/>
  <c r="BE25" i="1"/>
  <c r="BF25" i="1"/>
  <c r="BG25" i="1"/>
  <c r="BH25" i="1"/>
  <c r="BJ25" i="1"/>
  <c r="BK25" i="1"/>
  <c r="BL25" i="1"/>
  <c r="BN25" i="1"/>
  <c r="BO25" i="1"/>
  <c r="BP25" i="1"/>
  <c r="BQ25" i="1"/>
  <c r="BR25" i="1"/>
  <c r="BS25" i="1"/>
  <c r="BT25" i="1"/>
  <c r="BU25" i="1"/>
  <c r="BV25" i="1"/>
  <c r="BW25" i="1"/>
  <c r="BC26" i="1"/>
  <c r="BD26" i="1"/>
  <c r="BE26" i="1"/>
  <c r="BF26" i="1"/>
  <c r="BG26" i="1"/>
  <c r="BH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C27" i="1"/>
  <c r="BD27" i="1"/>
  <c r="BE27" i="1"/>
  <c r="BF27" i="1"/>
  <c r="BG27" i="1"/>
  <c r="BH27" i="1"/>
  <c r="BJ27" i="1"/>
  <c r="BK27" i="1"/>
  <c r="BL27" i="1"/>
  <c r="BN27" i="1"/>
  <c r="BO27" i="1"/>
  <c r="BP27" i="1"/>
  <c r="BQ27" i="1"/>
  <c r="BR27" i="1"/>
  <c r="BS27" i="1"/>
  <c r="BT27" i="1"/>
  <c r="BU27" i="1"/>
  <c r="BV27" i="1"/>
  <c r="BW27" i="1"/>
  <c r="BX27" i="1"/>
  <c r="BC28" i="1"/>
  <c r="BD28" i="1"/>
  <c r="BE28" i="1"/>
  <c r="BF28" i="1"/>
  <c r="BG28" i="1"/>
  <c r="BH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C29" i="1"/>
  <c r="BD29" i="1"/>
  <c r="BE29" i="1"/>
  <c r="BF29" i="1"/>
  <c r="BG29" i="1"/>
  <c r="BH29" i="1"/>
  <c r="BJ29" i="1"/>
  <c r="BK29" i="1"/>
  <c r="BL29" i="1"/>
  <c r="BN29" i="1"/>
  <c r="BO29" i="1"/>
  <c r="BP29" i="1"/>
  <c r="BQ29" i="1"/>
  <c r="BR29" i="1"/>
  <c r="BS29" i="1"/>
  <c r="BT29" i="1"/>
  <c r="BU29" i="1"/>
  <c r="BV29" i="1"/>
  <c r="BW29" i="1"/>
  <c r="BX29" i="1"/>
  <c r="BC30" i="1"/>
  <c r="BD30" i="1"/>
  <c r="BI30" i="1" s="1"/>
  <c r="BE30" i="1"/>
  <c r="BF30" i="1"/>
  <c r="BG30" i="1"/>
  <c r="BH30" i="1"/>
  <c r="BJ30" i="1"/>
  <c r="BM30" i="1" s="1"/>
  <c r="BK30" i="1"/>
  <c r="BL30" i="1"/>
  <c r="BN30" i="1"/>
  <c r="BO30" i="1"/>
  <c r="BP30" i="1"/>
  <c r="BQ30" i="1"/>
  <c r="BR30" i="1"/>
  <c r="BS30" i="1"/>
  <c r="BT30" i="1"/>
  <c r="BU30" i="1"/>
  <c r="BV30" i="1"/>
  <c r="BW30" i="1"/>
  <c r="BC31" i="1"/>
  <c r="BD31" i="1"/>
  <c r="BE31" i="1"/>
  <c r="BF31" i="1"/>
  <c r="BG31" i="1"/>
  <c r="BH31" i="1"/>
  <c r="BJ31" i="1"/>
  <c r="BK31" i="1"/>
  <c r="BL31" i="1"/>
  <c r="BN31" i="1"/>
  <c r="BO31" i="1"/>
  <c r="BX31" i="1" s="1"/>
  <c r="BP31" i="1"/>
  <c r="BQ31" i="1"/>
  <c r="BR31" i="1"/>
  <c r="BS31" i="1"/>
  <c r="BT31" i="1"/>
  <c r="BU31" i="1"/>
  <c r="BV31" i="1"/>
  <c r="BW31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C33" i="1"/>
  <c r="BD33" i="1"/>
  <c r="BI33" i="1" s="1"/>
  <c r="BE33" i="1"/>
  <c r="BF33" i="1"/>
  <c r="BG33" i="1"/>
  <c r="BH33" i="1"/>
  <c r="BJ33" i="1"/>
  <c r="BK33" i="1"/>
  <c r="BL33" i="1"/>
  <c r="BN33" i="1"/>
  <c r="BO33" i="1"/>
  <c r="BP33" i="1"/>
  <c r="BQ33" i="1"/>
  <c r="BR33" i="1"/>
  <c r="BS33" i="1"/>
  <c r="BT33" i="1"/>
  <c r="BU33" i="1"/>
  <c r="BV33" i="1"/>
  <c r="BW33" i="1"/>
  <c r="BX33" i="1"/>
  <c r="BC34" i="1"/>
  <c r="BD34" i="1"/>
  <c r="BI34" i="1" s="1"/>
  <c r="BE34" i="1"/>
  <c r="BF34" i="1"/>
  <c r="BG34" i="1"/>
  <c r="BH34" i="1"/>
  <c r="BJ34" i="1"/>
  <c r="BM34" i="1" s="1"/>
  <c r="BK34" i="1"/>
  <c r="BL34" i="1"/>
  <c r="BN34" i="1"/>
  <c r="BO34" i="1"/>
  <c r="BP34" i="1"/>
  <c r="BQ34" i="1"/>
  <c r="BR34" i="1"/>
  <c r="BS34" i="1"/>
  <c r="BT34" i="1"/>
  <c r="BU34" i="1"/>
  <c r="BV34" i="1"/>
  <c r="BW34" i="1"/>
  <c r="BW7" i="1"/>
  <c r="BX28" i="1" l="1"/>
  <c r="BI27" i="1"/>
  <c r="BX26" i="1"/>
  <c r="BM25" i="1"/>
  <c r="BM23" i="1"/>
  <c r="BI21" i="1"/>
  <c r="BX20" i="1"/>
  <c r="BM19" i="1"/>
  <c r="BI17" i="1"/>
  <c r="BY17" i="1" s="1"/>
  <c r="BX16" i="1"/>
  <c r="BY16" i="1" s="1"/>
  <c r="BM15" i="1"/>
  <c r="BI13" i="1"/>
  <c r="BX12" i="1"/>
  <c r="BY12" i="1" s="1"/>
  <c r="BX11" i="1"/>
  <c r="BI11" i="1"/>
  <c r="BX10" i="1"/>
  <c r="BY10" i="1" s="1"/>
  <c r="BM9" i="1"/>
  <c r="BX32" i="1"/>
  <c r="BY32" i="1" s="1"/>
  <c r="BM31" i="1"/>
  <c r="BI29" i="1"/>
  <c r="BX34" i="1"/>
  <c r="BY34" i="1" s="1"/>
  <c r="BM33" i="1"/>
  <c r="BI31" i="1"/>
  <c r="BY31" i="1" s="1"/>
  <c r="BX30" i="1"/>
  <c r="BY30" i="1" s="1"/>
  <c r="BM29" i="1"/>
  <c r="BY29" i="1" s="1"/>
  <c r="BI28" i="1"/>
  <c r="BM27" i="1"/>
  <c r="BI26" i="1"/>
  <c r="BX25" i="1"/>
  <c r="BY25" i="1" s="1"/>
  <c r="BI25" i="1"/>
  <c r="BX24" i="1"/>
  <c r="BY24" i="1" s="1"/>
  <c r="BX23" i="1"/>
  <c r="BI23" i="1"/>
  <c r="BX22" i="1"/>
  <c r="BY22" i="1" s="1"/>
  <c r="BM21" i="1"/>
  <c r="BY21" i="1" s="1"/>
  <c r="BM20" i="1"/>
  <c r="BX19" i="1"/>
  <c r="BY19" i="1" s="1"/>
  <c r="BI19" i="1"/>
  <c r="BX18" i="1"/>
  <c r="BY18" i="1" s="1"/>
  <c r="BM17" i="1"/>
  <c r="BI15" i="1"/>
  <c r="BX14" i="1"/>
  <c r="BY14" i="1" s="1"/>
  <c r="BM13" i="1"/>
  <c r="BM11" i="1"/>
  <c r="BI9" i="1"/>
  <c r="BY9" i="1" s="1"/>
  <c r="BX8" i="1"/>
  <c r="BY8" i="1" s="1"/>
  <c r="BY33" i="1"/>
  <c r="BY27" i="1"/>
  <c r="BY11" i="1"/>
  <c r="BY23" i="1"/>
  <c r="BY15" i="1"/>
  <c r="BV7" i="1"/>
  <c r="BU7" i="1"/>
  <c r="BT7" i="1"/>
  <c r="BS7" i="1"/>
  <c r="BR7" i="1"/>
  <c r="BQ7" i="1"/>
  <c r="BP7" i="1"/>
  <c r="BO7" i="1"/>
  <c r="BN7" i="1"/>
  <c r="BL7" i="1"/>
  <c r="BK7" i="1"/>
  <c r="BJ7" i="1"/>
  <c r="BH7" i="1"/>
  <c r="BG7" i="1"/>
  <c r="BF7" i="1"/>
  <c r="BE7" i="1"/>
  <c r="BD7" i="1"/>
  <c r="BC7" i="1"/>
  <c r="BY20" i="1" l="1"/>
  <c r="BY26" i="1"/>
  <c r="BY28" i="1"/>
  <c r="BY13" i="1"/>
  <c r="BI7" i="1"/>
  <c r="CC8" i="1"/>
  <c r="CK8" i="1"/>
  <c r="CO8" i="1"/>
  <c r="CP8" i="1"/>
  <c r="CS8" i="1"/>
  <c r="CT8" i="1"/>
  <c r="CA8" i="1"/>
  <c r="CB8" i="1"/>
  <c r="CE8" i="1"/>
  <c r="CF8" i="1"/>
  <c r="CH8" i="1"/>
  <c r="CI8" i="1"/>
  <c r="CJ8" i="1"/>
  <c r="CM8" i="1"/>
  <c r="CN8" i="1"/>
  <c r="CQ8" i="1"/>
  <c r="CR8" i="1"/>
  <c r="CU8" i="1"/>
  <c r="CB9" i="1"/>
  <c r="CC9" i="1"/>
  <c r="CF9" i="1"/>
  <c r="CJ9" i="1"/>
  <c r="CN9" i="1"/>
  <c r="CR9" i="1"/>
  <c r="CS9" i="1"/>
  <c r="CA9" i="1"/>
  <c r="CD9" i="1"/>
  <c r="CE9" i="1"/>
  <c r="CG9" i="1"/>
  <c r="CH9" i="1"/>
  <c r="CI9" i="1"/>
  <c r="CK9" i="1"/>
  <c r="CL9" i="1"/>
  <c r="CM9" i="1"/>
  <c r="CP9" i="1"/>
  <c r="CQ9" i="1"/>
  <c r="CT9" i="1"/>
  <c r="CU9" i="1"/>
  <c r="CB10" i="1"/>
  <c r="CE10" i="1"/>
  <c r="CF10" i="1"/>
  <c r="CQ10" i="1"/>
  <c r="CR10" i="1"/>
  <c r="CU10" i="1"/>
  <c r="CC10" i="1"/>
  <c r="CD10" i="1"/>
  <c r="CH10" i="1"/>
  <c r="CJ10" i="1"/>
  <c r="CL10" i="1"/>
  <c r="CN10" i="1"/>
  <c r="CO10" i="1"/>
  <c r="CP10" i="1"/>
  <c r="CS10" i="1"/>
  <c r="CT10" i="1"/>
  <c r="CD11" i="1"/>
  <c r="CE11" i="1"/>
  <c r="CP11" i="1"/>
  <c r="CT11" i="1"/>
  <c r="CB11" i="1"/>
  <c r="CC11" i="1"/>
  <c r="CF11" i="1"/>
  <c r="CI11" i="1"/>
  <c r="CJ11" i="1"/>
  <c r="CM11" i="1"/>
  <c r="CN11" i="1"/>
  <c r="CO11" i="1"/>
  <c r="CQ11" i="1"/>
  <c r="CR11" i="1"/>
  <c r="CS11" i="1"/>
  <c r="CU11" i="1"/>
  <c r="CC12" i="1"/>
  <c r="CK12" i="1"/>
  <c r="CO12" i="1"/>
  <c r="CP12" i="1"/>
  <c r="CS12" i="1"/>
  <c r="CA12" i="1"/>
  <c r="CB12" i="1"/>
  <c r="CD12" i="1"/>
  <c r="CE12" i="1"/>
  <c r="CF12" i="1"/>
  <c r="CH12" i="1"/>
  <c r="CI12" i="1"/>
  <c r="CJ12" i="1"/>
  <c r="CM12" i="1"/>
  <c r="CN12" i="1"/>
  <c r="CQ12" i="1"/>
  <c r="CR12" i="1"/>
  <c r="CT12" i="1"/>
  <c r="CU12" i="1"/>
  <c r="CB13" i="1"/>
  <c r="CC13" i="1"/>
  <c r="CF13" i="1"/>
  <c r="CG13" i="1"/>
  <c r="CH13" i="1"/>
  <c r="CJ13" i="1"/>
  <c r="CN13" i="1"/>
  <c r="CR13" i="1"/>
  <c r="CS13" i="1"/>
  <c r="CA13" i="1"/>
  <c r="CD13" i="1"/>
  <c r="CE13" i="1"/>
  <c r="CI13" i="1"/>
  <c r="CK13" i="1"/>
  <c r="CL13" i="1"/>
  <c r="CM13" i="1"/>
  <c r="CP13" i="1"/>
  <c r="CQ13" i="1"/>
  <c r="CT13" i="1"/>
  <c r="CU13" i="1"/>
  <c r="CE14" i="1"/>
  <c r="CF14" i="1"/>
  <c r="CQ14" i="1"/>
  <c r="CU14" i="1"/>
  <c r="CB14" i="1"/>
  <c r="CC14" i="1"/>
  <c r="CD14" i="1"/>
  <c r="CH14" i="1"/>
  <c r="CJ14" i="1"/>
  <c r="CL14" i="1"/>
  <c r="CN14" i="1"/>
  <c r="CO14" i="1"/>
  <c r="CP14" i="1"/>
  <c r="CR14" i="1"/>
  <c r="CS14" i="1"/>
  <c r="CT14" i="1"/>
  <c r="CD15" i="1"/>
  <c r="CF15" i="1"/>
  <c r="CP15" i="1"/>
  <c r="CQ15" i="1"/>
  <c r="CT15" i="1"/>
  <c r="CU15" i="1"/>
  <c r="CA15" i="1"/>
  <c r="CB15" i="1"/>
  <c r="CC15" i="1"/>
  <c r="CE15" i="1"/>
  <c r="CI15" i="1"/>
  <c r="CJ15" i="1"/>
  <c r="CM15" i="1"/>
  <c r="CN15" i="1"/>
  <c r="CO15" i="1"/>
  <c r="CR15" i="1"/>
  <c r="CS15" i="1"/>
  <c r="CC16" i="1"/>
  <c r="CD16" i="1"/>
  <c r="CG16" i="1"/>
  <c r="CK16" i="1"/>
  <c r="CO16" i="1"/>
  <c r="CS16" i="1"/>
  <c r="CT16" i="1"/>
  <c r="CA16" i="1"/>
  <c r="CB16" i="1"/>
  <c r="CE16" i="1"/>
  <c r="CF16" i="1"/>
  <c r="CH16" i="1"/>
  <c r="CI16" i="1"/>
  <c r="CJ16" i="1"/>
  <c r="CL16" i="1"/>
  <c r="CM16" i="1"/>
  <c r="CN16" i="1"/>
  <c r="CP16" i="1"/>
  <c r="CQ16" i="1"/>
  <c r="CR16" i="1"/>
  <c r="CU16" i="1"/>
  <c r="CB17" i="1"/>
  <c r="CD17" i="1"/>
  <c r="CF17" i="1"/>
  <c r="CK17" i="1"/>
  <c r="CJ17" i="1"/>
  <c r="CN17" i="1"/>
  <c r="CP17" i="1"/>
  <c r="CR17" i="1"/>
  <c r="CT17" i="1"/>
  <c r="CA17" i="1"/>
  <c r="CC17" i="1"/>
  <c r="CE17" i="1"/>
  <c r="CH17" i="1"/>
  <c r="CI17" i="1"/>
  <c r="CL17" i="1"/>
  <c r="CM17" i="1"/>
  <c r="CO17" i="1"/>
  <c r="CQ17" i="1"/>
  <c r="CS17" i="1"/>
  <c r="CU17" i="1"/>
  <c r="CA18" i="1"/>
  <c r="CB18" i="1"/>
  <c r="CC18" i="1"/>
  <c r="CE18" i="1"/>
  <c r="CG18" i="1"/>
  <c r="CI18" i="1"/>
  <c r="CM18" i="1"/>
  <c r="CN18" i="1"/>
  <c r="CQ18" i="1"/>
  <c r="CR18" i="1"/>
  <c r="CS18" i="1"/>
  <c r="CU18" i="1"/>
  <c r="CD18" i="1"/>
  <c r="CF18" i="1"/>
  <c r="CH18" i="1"/>
  <c r="CJ18" i="1"/>
  <c r="CK18" i="1"/>
  <c r="CL18" i="1"/>
  <c r="CP18" i="1"/>
  <c r="CT18" i="1"/>
  <c r="CD19" i="1"/>
  <c r="CE19" i="1"/>
  <c r="CJ19" i="1"/>
  <c r="CL19" i="1"/>
  <c r="CP19" i="1"/>
  <c r="CT19" i="1"/>
  <c r="CA19" i="1"/>
  <c r="CB19" i="1"/>
  <c r="CC19" i="1"/>
  <c r="CF19" i="1"/>
  <c r="CH19" i="1"/>
  <c r="CI19" i="1"/>
  <c r="CM19" i="1"/>
  <c r="CN19" i="1"/>
  <c r="CO19" i="1"/>
  <c r="CQ19" i="1"/>
  <c r="CR19" i="1"/>
  <c r="CS19" i="1"/>
  <c r="CU19" i="1"/>
  <c r="CV19" i="1"/>
  <c r="CC20" i="1"/>
  <c r="CD20" i="1"/>
  <c r="CK20" i="1"/>
  <c r="CL20" i="1"/>
  <c r="CO20" i="1"/>
  <c r="CP20" i="1"/>
  <c r="CS20" i="1"/>
  <c r="CT20" i="1"/>
  <c r="CA20" i="1"/>
  <c r="CB20" i="1"/>
  <c r="CE20" i="1"/>
  <c r="CF20" i="1"/>
  <c r="CH20" i="1"/>
  <c r="CI20" i="1"/>
  <c r="CJ20" i="1"/>
  <c r="CM20" i="1"/>
  <c r="CN20" i="1"/>
  <c r="CQ20" i="1"/>
  <c r="CR20" i="1"/>
  <c r="CU20" i="1"/>
  <c r="CB21" i="1"/>
  <c r="CC21" i="1"/>
  <c r="CF21" i="1"/>
  <c r="CJ21" i="1"/>
  <c r="CN21" i="1"/>
  <c r="CV21" i="1"/>
  <c r="CR21" i="1"/>
  <c r="CS21" i="1"/>
  <c r="CA21" i="1"/>
  <c r="CD21" i="1"/>
  <c r="CE21" i="1"/>
  <c r="CH21" i="1"/>
  <c r="CI21" i="1"/>
  <c r="CK21" i="1"/>
  <c r="CL21" i="1"/>
  <c r="CM21" i="1"/>
  <c r="CP21" i="1"/>
  <c r="CQ21" i="1"/>
  <c r="CT21" i="1"/>
  <c r="CU21" i="1"/>
  <c r="CB22" i="1"/>
  <c r="CE22" i="1"/>
  <c r="CF22" i="1"/>
  <c r="CM22" i="1"/>
  <c r="CQ22" i="1"/>
  <c r="CR22" i="1"/>
  <c r="CU22" i="1"/>
  <c r="CC22" i="1"/>
  <c r="CD22" i="1"/>
  <c r="CH22" i="1"/>
  <c r="CJ22" i="1"/>
  <c r="CL22" i="1"/>
  <c r="CN22" i="1"/>
  <c r="CO22" i="1"/>
  <c r="CP22" i="1"/>
  <c r="CS22" i="1"/>
  <c r="CT22" i="1"/>
  <c r="CD23" i="1"/>
  <c r="CE23" i="1"/>
  <c r="CP23" i="1"/>
  <c r="CT23" i="1"/>
  <c r="CB23" i="1"/>
  <c r="CC23" i="1"/>
  <c r="CF23" i="1"/>
  <c r="CI23" i="1"/>
  <c r="CJ23" i="1"/>
  <c r="CM23" i="1"/>
  <c r="CN23" i="1"/>
  <c r="CO23" i="1"/>
  <c r="CQ23" i="1"/>
  <c r="CR23" i="1"/>
  <c r="CS23" i="1"/>
  <c r="CU23" i="1"/>
  <c r="CC24" i="1"/>
  <c r="CK24" i="1"/>
  <c r="CL24" i="1"/>
  <c r="CO24" i="1"/>
  <c r="CP24" i="1"/>
  <c r="CS24" i="1"/>
  <c r="CA24" i="1"/>
  <c r="CB24" i="1"/>
  <c r="CD24" i="1"/>
  <c r="CE24" i="1"/>
  <c r="CF24" i="1"/>
  <c r="CH24" i="1"/>
  <c r="CI24" i="1"/>
  <c r="CJ24" i="1"/>
  <c r="CM24" i="1"/>
  <c r="CN24" i="1"/>
  <c r="CQ24" i="1"/>
  <c r="CR24" i="1"/>
  <c r="CT24" i="1"/>
  <c r="CU24" i="1"/>
  <c r="CB25" i="1"/>
  <c r="CF25" i="1"/>
  <c r="CJ25" i="1"/>
  <c r="CN25" i="1"/>
  <c r="CR25" i="1"/>
  <c r="CV25" i="1"/>
  <c r="CA25" i="1"/>
  <c r="CC25" i="1"/>
  <c r="CD25" i="1"/>
  <c r="CE25" i="1"/>
  <c r="CH25" i="1"/>
  <c r="CI25" i="1"/>
  <c r="CL25" i="1"/>
  <c r="CM25" i="1"/>
  <c r="CO25" i="1"/>
  <c r="CP25" i="1"/>
  <c r="CQ25" i="1"/>
  <c r="CS25" i="1"/>
  <c r="CT25" i="1"/>
  <c r="CU25" i="1"/>
  <c r="CE26" i="1"/>
  <c r="CM26" i="1"/>
  <c r="CN26" i="1"/>
  <c r="CQ26" i="1"/>
  <c r="CR26" i="1"/>
  <c r="CU26" i="1"/>
  <c r="CB26" i="1"/>
  <c r="CC26" i="1"/>
  <c r="CD26" i="1"/>
  <c r="CF26" i="1"/>
  <c r="CH26" i="1"/>
  <c r="CJ26" i="1"/>
  <c r="CL26" i="1"/>
  <c r="CO26" i="1"/>
  <c r="CP26" i="1"/>
  <c r="CS26" i="1"/>
  <c r="CT26" i="1"/>
  <c r="CV26" i="1"/>
  <c r="CA27" i="1"/>
  <c r="CD27" i="1"/>
  <c r="CE27" i="1"/>
  <c r="CP27" i="1"/>
  <c r="CT27" i="1"/>
  <c r="CB27" i="1"/>
  <c r="CC27" i="1"/>
  <c r="CF27" i="1"/>
  <c r="CI27" i="1"/>
  <c r="CJ27" i="1"/>
  <c r="CM27" i="1"/>
  <c r="CN27" i="1"/>
  <c r="CO27" i="1"/>
  <c r="CQ27" i="1"/>
  <c r="CR27" i="1"/>
  <c r="CS27" i="1"/>
  <c r="CU27" i="1"/>
  <c r="CC28" i="1"/>
  <c r="CG28" i="1"/>
  <c r="CK28" i="1"/>
  <c r="CO28" i="1"/>
  <c r="CS28" i="1"/>
  <c r="CA28" i="1"/>
  <c r="CB28" i="1"/>
  <c r="CD28" i="1"/>
  <c r="CE28" i="1"/>
  <c r="CF28" i="1"/>
  <c r="CH28" i="1"/>
  <c r="CI28" i="1"/>
  <c r="CJ28" i="1"/>
  <c r="CL28" i="1"/>
  <c r="CM28" i="1"/>
  <c r="CN28" i="1"/>
  <c r="CP28" i="1"/>
  <c r="CQ28" i="1"/>
  <c r="CR28" i="1"/>
  <c r="CT28" i="1"/>
  <c r="CU28" i="1"/>
  <c r="CB29" i="1"/>
  <c r="CF29" i="1"/>
  <c r="CJ29" i="1"/>
  <c r="CN29" i="1"/>
  <c r="CR29" i="1"/>
  <c r="CV29" i="1"/>
  <c r="CA29" i="1"/>
  <c r="CC29" i="1"/>
  <c r="CD29" i="1"/>
  <c r="CE29" i="1"/>
  <c r="CH29" i="1"/>
  <c r="CI29" i="1"/>
  <c r="CL29" i="1"/>
  <c r="CM29" i="1"/>
  <c r="CO29" i="1"/>
  <c r="CP29" i="1"/>
  <c r="CQ29" i="1"/>
  <c r="CS29" i="1"/>
  <c r="CT29" i="1"/>
  <c r="CU29" i="1"/>
  <c r="CE30" i="1"/>
  <c r="CJ30" i="1"/>
  <c r="CM30" i="1"/>
  <c r="CN30" i="1"/>
  <c r="CQ30" i="1"/>
  <c r="CU30" i="1"/>
  <c r="CB30" i="1"/>
  <c r="CC30" i="1"/>
  <c r="CD30" i="1"/>
  <c r="CF30" i="1"/>
  <c r="CH30" i="1"/>
  <c r="CL30" i="1"/>
  <c r="CO30" i="1"/>
  <c r="CP30" i="1"/>
  <c r="CR30" i="1"/>
  <c r="CS30" i="1"/>
  <c r="CT30" i="1"/>
  <c r="CV30" i="1"/>
  <c r="CD31" i="1"/>
  <c r="CI31" i="1"/>
  <c r="CP31" i="1"/>
  <c r="CQ31" i="1"/>
  <c r="CT31" i="1"/>
  <c r="CU31" i="1"/>
  <c r="CA31" i="1"/>
  <c r="CB31" i="1"/>
  <c r="CC31" i="1"/>
  <c r="CE31" i="1"/>
  <c r="CF31" i="1"/>
  <c r="CJ31" i="1"/>
  <c r="CM31" i="1"/>
  <c r="CN31" i="1"/>
  <c r="CO31" i="1"/>
  <c r="CR31" i="1"/>
  <c r="CS31" i="1"/>
  <c r="CC32" i="1"/>
  <c r="CD32" i="1"/>
  <c r="CG32" i="1"/>
  <c r="CK32" i="1"/>
  <c r="CO32" i="1"/>
  <c r="CS32" i="1"/>
  <c r="CT32" i="1"/>
  <c r="CA32" i="1"/>
  <c r="CB32" i="1"/>
  <c r="CE32" i="1"/>
  <c r="CF32" i="1"/>
  <c r="CH32" i="1"/>
  <c r="CI32" i="1"/>
  <c r="CJ32" i="1"/>
  <c r="CL32" i="1"/>
  <c r="CM32" i="1"/>
  <c r="CN32" i="1"/>
  <c r="CP32" i="1"/>
  <c r="CQ32" i="1"/>
  <c r="CR32" i="1"/>
  <c r="CU32" i="1"/>
  <c r="CB33" i="1"/>
  <c r="CC33" i="1"/>
  <c r="CF33" i="1"/>
  <c r="CG33" i="1"/>
  <c r="CJ33" i="1"/>
  <c r="CN33" i="1"/>
  <c r="CR33" i="1"/>
  <c r="CS33" i="1"/>
  <c r="CA33" i="1"/>
  <c r="CD33" i="1"/>
  <c r="CE33" i="1"/>
  <c r="CH33" i="1"/>
  <c r="CI33" i="1"/>
  <c r="CK33" i="1"/>
  <c r="CL33" i="1"/>
  <c r="CM33" i="1"/>
  <c r="CP33" i="1"/>
  <c r="CQ33" i="1"/>
  <c r="CT33" i="1"/>
  <c r="CU33" i="1"/>
  <c r="CA34" i="1"/>
  <c r="CE34" i="1"/>
  <c r="CF34" i="1"/>
  <c r="CI34" i="1"/>
  <c r="CM34" i="1"/>
  <c r="CQ34" i="1"/>
  <c r="CU34" i="1"/>
  <c r="CB34" i="1"/>
  <c r="CC34" i="1"/>
  <c r="CD34" i="1"/>
  <c r="CH34" i="1"/>
  <c r="CJ34" i="1"/>
  <c r="CL34" i="1"/>
  <c r="CN34" i="1"/>
  <c r="CO34" i="1"/>
  <c r="CP34" i="1"/>
  <c r="CR34" i="1"/>
  <c r="CS34" i="1"/>
  <c r="CT34" i="1"/>
  <c r="CU7" i="1"/>
  <c r="CT7" i="1"/>
  <c r="CS7" i="1"/>
  <c r="CR7" i="1"/>
  <c r="CQ7" i="1"/>
  <c r="CP7" i="1"/>
  <c r="CO7" i="1"/>
  <c r="CN7" i="1"/>
  <c r="CM7" i="1"/>
  <c r="CL7" i="1"/>
  <c r="CJ7" i="1"/>
  <c r="CI7" i="1"/>
  <c r="CA7" i="1"/>
  <c r="CE7" i="1"/>
  <c r="CD7" i="1"/>
  <c r="CC7" i="1"/>
  <c r="CB7" i="1"/>
  <c r="BM7" i="1" l="1"/>
  <c r="CK7" i="1" s="1"/>
  <c r="CV33" i="1"/>
  <c r="CV18" i="1"/>
  <c r="Y15" i="2" s="1"/>
  <c r="CG24" i="1"/>
  <c r="CK31" i="1"/>
  <c r="N28" i="2" s="1"/>
  <c r="CH31" i="1"/>
  <c r="CA30" i="1"/>
  <c r="CV27" i="1"/>
  <c r="Y24" i="2" s="1"/>
  <c r="CL27" i="1"/>
  <c r="CK26" i="1"/>
  <c r="CI26" i="1"/>
  <c r="CO33" i="1"/>
  <c r="CV31" i="1"/>
  <c r="CL31" i="1"/>
  <c r="CK30" i="1"/>
  <c r="CI30" i="1"/>
  <c r="CA23" i="1"/>
  <c r="D20" i="2" s="1"/>
  <c r="CK15" i="1"/>
  <c r="CH15" i="1"/>
  <c r="CA14" i="1"/>
  <c r="D11" i="2" s="1"/>
  <c r="CG12" i="1"/>
  <c r="CV9" i="1"/>
  <c r="CK34" i="1"/>
  <c r="CK25" i="1"/>
  <c r="CK23" i="1"/>
  <c r="CH23" i="1"/>
  <c r="CA22" i="1"/>
  <c r="D19" i="2" s="1"/>
  <c r="CO21" i="1"/>
  <c r="CO18" i="1"/>
  <c r="CL15" i="1"/>
  <c r="O12" i="2" s="1"/>
  <c r="CV15" i="1"/>
  <c r="Y12" i="2" s="1"/>
  <c r="CI14" i="1"/>
  <c r="CK14" i="1"/>
  <c r="CM10" i="1"/>
  <c r="P7" i="2" s="1"/>
  <c r="CV10" i="1"/>
  <c r="Y7" i="2" s="1"/>
  <c r="CV8" i="1"/>
  <c r="CL8" i="1"/>
  <c r="CV20" i="1"/>
  <c r="CV13" i="1"/>
  <c r="Y10" i="2" s="1"/>
  <c r="CO13" i="1"/>
  <c r="CD8" i="1"/>
  <c r="CV24" i="1"/>
  <c r="CV34" i="1"/>
  <c r="Y31" i="2" s="1"/>
  <c r="CV32" i="1"/>
  <c r="CK29" i="1"/>
  <c r="CK27" i="1"/>
  <c r="N24" i="2" s="1"/>
  <c r="CH27" i="1"/>
  <c r="CA26" i="1"/>
  <c r="D23" i="2" s="1"/>
  <c r="CV23" i="1"/>
  <c r="Y20" i="2" s="1"/>
  <c r="CL23" i="1"/>
  <c r="CV22" i="1"/>
  <c r="CK22" i="1"/>
  <c r="N19" i="2" s="1"/>
  <c r="CI22" i="1"/>
  <c r="CV17" i="1"/>
  <c r="CM14" i="1"/>
  <c r="CV14" i="1"/>
  <c r="Y11" i="2" s="1"/>
  <c r="CA11" i="1"/>
  <c r="CV12" i="1"/>
  <c r="CK19" i="1"/>
  <c r="N16" i="2" s="1"/>
  <c r="CL12" i="1"/>
  <c r="CK11" i="1"/>
  <c r="CH11" i="1"/>
  <c r="CA10" i="1"/>
  <c r="CO9" i="1"/>
  <c r="CV16" i="1"/>
  <c r="Y13" i="2" s="1"/>
  <c r="CV11" i="1"/>
  <c r="CL11" i="1"/>
  <c r="CK10" i="1"/>
  <c r="N7" i="2" s="1"/>
  <c r="CI10" i="1"/>
  <c r="CH7" i="1"/>
  <c r="K4" i="2" s="1"/>
  <c r="BX7" i="1"/>
  <c r="CV7" i="1" s="1"/>
  <c r="Y4" i="2" s="1"/>
  <c r="Q7" i="2"/>
  <c r="Q20" i="2"/>
  <c r="K21" i="2"/>
  <c r="M30" i="2"/>
  <c r="A24" i="3"/>
  <c r="B24" i="3"/>
  <c r="C24" i="3"/>
  <c r="D24" i="3"/>
  <c r="E24" i="3"/>
  <c r="F24" i="3"/>
  <c r="G24" i="3"/>
  <c r="H24" i="3"/>
  <c r="I24" i="3"/>
  <c r="J24" i="3"/>
  <c r="K24" i="3"/>
  <c r="L24" i="3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AI3" i="3"/>
  <c r="AJ3" i="3"/>
  <c r="AK3" i="3"/>
  <c r="AL3" i="3"/>
  <c r="AM3" i="3"/>
  <c r="AN3" i="3"/>
  <c r="AO3" i="3"/>
  <c r="AP3" i="3"/>
  <c r="AQ3" i="3"/>
  <c r="AR3" i="3"/>
  <c r="AS3" i="3"/>
  <c r="AT3" i="3"/>
  <c r="AU3" i="3"/>
  <c r="AV3" i="3"/>
  <c r="AW3" i="3"/>
  <c r="AX3" i="3"/>
  <c r="AY3" i="3"/>
  <c r="B3" i="3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C3" i="2"/>
  <c r="Y5" i="2"/>
  <c r="Y6" i="2"/>
  <c r="Y8" i="2"/>
  <c r="Y9" i="2"/>
  <c r="Y14" i="2"/>
  <c r="Y16" i="2"/>
  <c r="Y17" i="2"/>
  <c r="Y18" i="2"/>
  <c r="Y19" i="2"/>
  <c r="Y21" i="2"/>
  <c r="Y22" i="2"/>
  <c r="Y23" i="2"/>
  <c r="Y26" i="2"/>
  <c r="Y27" i="2"/>
  <c r="Y28" i="2"/>
  <c r="Y29" i="2"/>
  <c r="Y30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4" i="2"/>
  <c r="W25" i="2"/>
  <c r="W26" i="2"/>
  <c r="W27" i="2"/>
  <c r="W28" i="2"/>
  <c r="W29" i="2"/>
  <c r="W30" i="2"/>
  <c r="W31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6" i="2"/>
  <c r="V27" i="2"/>
  <c r="V29" i="2"/>
  <c r="V30" i="2"/>
  <c r="V31" i="2"/>
  <c r="U5" i="2"/>
  <c r="U6" i="2"/>
  <c r="U7" i="2"/>
  <c r="U8" i="2"/>
  <c r="U9" i="2"/>
  <c r="U10" i="2"/>
  <c r="U11" i="2"/>
  <c r="U12" i="2"/>
  <c r="U13" i="2"/>
  <c r="U15" i="2"/>
  <c r="U17" i="2"/>
  <c r="U18" i="2"/>
  <c r="U19" i="2"/>
  <c r="U20" i="2"/>
  <c r="U21" i="2"/>
  <c r="U22" i="2"/>
  <c r="U23" i="2"/>
  <c r="U25" i="2"/>
  <c r="U26" i="2"/>
  <c r="U27" i="2"/>
  <c r="U28" i="2"/>
  <c r="U29" i="2"/>
  <c r="U31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S5" i="2"/>
  <c r="S7" i="2"/>
  <c r="S9" i="2"/>
  <c r="S11" i="2"/>
  <c r="S12" i="2"/>
  <c r="S13" i="2"/>
  <c r="S14" i="2"/>
  <c r="S16" i="2"/>
  <c r="S17" i="2"/>
  <c r="S19" i="2"/>
  <c r="S20" i="2"/>
  <c r="S23" i="2"/>
  <c r="S24" i="2"/>
  <c r="S25" i="2"/>
  <c r="S27" i="2"/>
  <c r="S28" i="2"/>
  <c r="S30" i="2"/>
  <c r="S31" i="2"/>
  <c r="Q5" i="2"/>
  <c r="Q6" i="2"/>
  <c r="Q8" i="2"/>
  <c r="Q9" i="2"/>
  <c r="Q10" i="2"/>
  <c r="Q11" i="2"/>
  <c r="Q12" i="2"/>
  <c r="Q13" i="2"/>
  <c r="Q14" i="2"/>
  <c r="Q15" i="2"/>
  <c r="Q16" i="2"/>
  <c r="Q17" i="2"/>
  <c r="Q18" i="2"/>
  <c r="Q19" i="2"/>
  <c r="Q21" i="2"/>
  <c r="Q22" i="2"/>
  <c r="Q23" i="2"/>
  <c r="Q24" i="2"/>
  <c r="Q25" i="2"/>
  <c r="Q26" i="2"/>
  <c r="Q27" i="2"/>
  <c r="Q28" i="2"/>
  <c r="Q29" i="2"/>
  <c r="Q30" i="2"/>
  <c r="Q31" i="2"/>
  <c r="P5" i="2"/>
  <c r="P6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O5" i="2"/>
  <c r="O6" i="2"/>
  <c r="O7" i="2"/>
  <c r="O8" i="2"/>
  <c r="O9" i="2"/>
  <c r="O10" i="2"/>
  <c r="O11" i="2"/>
  <c r="O13" i="2"/>
  <c r="O14" i="2"/>
  <c r="O15" i="2"/>
  <c r="O16" i="2"/>
  <c r="O17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N5" i="2"/>
  <c r="N6" i="2"/>
  <c r="N8" i="2"/>
  <c r="N9" i="2"/>
  <c r="N10" i="2"/>
  <c r="N11" i="2"/>
  <c r="N12" i="2"/>
  <c r="N14" i="2"/>
  <c r="N15" i="2"/>
  <c r="N17" i="2"/>
  <c r="N18" i="2"/>
  <c r="N20" i="2"/>
  <c r="N21" i="2"/>
  <c r="N22" i="2"/>
  <c r="N23" i="2"/>
  <c r="N25" i="2"/>
  <c r="N26" i="2"/>
  <c r="N27" i="2"/>
  <c r="N29" i="2"/>
  <c r="N31" i="2"/>
  <c r="M5" i="2"/>
  <c r="M7" i="2"/>
  <c r="M8" i="2"/>
  <c r="M9" i="2"/>
  <c r="M10" i="2"/>
  <c r="M11" i="2"/>
  <c r="M13" i="2"/>
  <c r="M15" i="2"/>
  <c r="M17" i="2"/>
  <c r="M18" i="2"/>
  <c r="M19" i="2"/>
  <c r="M21" i="2"/>
  <c r="M22" i="2"/>
  <c r="M23" i="2"/>
  <c r="M24" i="2"/>
  <c r="M25" i="2"/>
  <c r="M26" i="2"/>
  <c r="M27" i="2"/>
  <c r="M28" i="2"/>
  <c r="M29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2" i="2"/>
  <c r="K23" i="2"/>
  <c r="K24" i="2"/>
  <c r="K25" i="2"/>
  <c r="K26" i="2"/>
  <c r="K27" i="2"/>
  <c r="K28" i="2"/>
  <c r="K29" i="2"/>
  <c r="K30" i="2"/>
  <c r="K31" i="2"/>
  <c r="J6" i="2"/>
  <c r="J9" i="2"/>
  <c r="J10" i="2"/>
  <c r="J13" i="2"/>
  <c r="J15" i="2"/>
  <c r="J21" i="2"/>
  <c r="J25" i="2"/>
  <c r="J29" i="2"/>
  <c r="J30" i="2"/>
  <c r="I6" i="2"/>
  <c r="I7" i="2"/>
  <c r="I8" i="2"/>
  <c r="I10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H5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8" i="2"/>
  <c r="H29" i="2"/>
  <c r="H31" i="2"/>
  <c r="F5" i="2"/>
  <c r="F6" i="2"/>
  <c r="F7" i="2"/>
  <c r="F8" i="2"/>
  <c r="F9" i="2"/>
  <c r="F10" i="2"/>
  <c r="F11" i="2"/>
  <c r="F12" i="2"/>
  <c r="F13" i="2"/>
  <c r="F14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E5" i="2"/>
  <c r="E6" i="2"/>
  <c r="E7" i="2"/>
  <c r="E8" i="2"/>
  <c r="E9" i="2"/>
  <c r="E10" i="2"/>
  <c r="E11" i="2"/>
  <c r="E12" i="2"/>
  <c r="E13" i="2"/>
  <c r="E14" i="2"/>
  <c r="E15" i="2"/>
  <c r="E17" i="2"/>
  <c r="E18" i="2"/>
  <c r="E19" i="2"/>
  <c r="E21" i="2"/>
  <c r="E22" i="2"/>
  <c r="E23" i="2"/>
  <c r="E24" i="2"/>
  <c r="E26" i="2"/>
  <c r="E27" i="2"/>
  <c r="E28" i="2"/>
  <c r="E29" i="2"/>
  <c r="E30" i="2"/>
  <c r="E31" i="2"/>
  <c r="D5" i="2"/>
  <c r="D6" i="2"/>
  <c r="D7" i="2"/>
  <c r="D9" i="2"/>
  <c r="D13" i="2"/>
  <c r="D14" i="2"/>
  <c r="D16" i="2"/>
  <c r="D17" i="2"/>
  <c r="D18" i="2"/>
  <c r="D22" i="2"/>
  <c r="D25" i="2"/>
  <c r="D26" i="2"/>
  <c r="D28" i="2"/>
  <c r="D29" i="2"/>
  <c r="D30" i="2"/>
  <c r="D31" i="2"/>
  <c r="X4" i="2"/>
  <c r="W4" i="2"/>
  <c r="V4" i="2"/>
  <c r="U4" i="2"/>
  <c r="T4" i="2"/>
  <c r="Q4" i="2"/>
  <c r="P4" i="2"/>
  <c r="O4" i="2"/>
  <c r="N4" i="2"/>
  <c r="M4" i="2"/>
  <c r="CF7" i="1"/>
  <c r="I4" i="2" s="1"/>
  <c r="H4" i="2"/>
  <c r="F4" i="2"/>
  <c r="E4" i="2"/>
  <c r="G31" i="2"/>
  <c r="D27" i="2"/>
  <c r="D15" i="2"/>
  <c r="M20" i="2"/>
  <c r="M12" i="2"/>
  <c r="S22" i="2"/>
  <c r="S6" i="2"/>
  <c r="R9" i="2"/>
  <c r="L4" i="2"/>
  <c r="E25" i="2"/>
  <c r="G4" i="2"/>
  <c r="CG17" i="1" l="1"/>
  <c r="J14" i="2" s="1"/>
  <c r="CG27" i="1"/>
  <c r="J24" i="2" s="1"/>
  <c r="CG34" i="1"/>
  <c r="J31" i="2" s="1"/>
  <c r="CW12" i="1"/>
  <c r="CX12" i="1"/>
  <c r="CY12" i="1"/>
  <c r="CZ12" i="1" s="1"/>
  <c r="CG19" i="1"/>
  <c r="CG29" i="1"/>
  <c r="J26" i="2" s="1"/>
  <c r="CG20" i="1"/>
  <c r="J17" i="2" s="1"/>
  <c r="CG8" i="1"/>
  <c r="J5" i="2" s="1"/>
  <c r="CG22" i="1"/>
  <c r="J19" i="2" s="1"/>
  <c r="CW33" i="1"/>
  <c r="CX33" i="1"/>
  <c r="CY33" i="1"/>
  <c r="CZ33" i="1" s="1"/>
  <c r="CG10" i="1"/>
  <c r="J7" i="2" s="1"/>
  <c r="CG15" i="1"/>
  <c r="J12" i="2" s="1"/>
  <c r="CG31" i="1"/>
  <c r="J28" i="2" s="1"/>
  <c r="CG14" i="1"/>
  <c r="J11" i="2" s="1"/>
  <c r="CY18" i="1"/>
  <c r="CZ18" i="1" s="1"/>
  <c r="CW18" i="1"/>
  <c r="CX18" i="1"/>
  <c r="CG11" i="1"/>
  <c r="J8" i="2" s="1"/>
  <c r="CG25" i="1"/>
  <c r="CG23" i="1"/>
  <c r="J20" i="2" s="1"/>
  <c r="CW24" i="1"/>
  <c r="CX24" i="1"/>
  <c r="CY24" i="1"/>
  <c r="CZ24" i="1" s="1"/>
  <c r="CG26" i="1"/>
  <c r="J23" i="2" s="1"/>
  <c r="CG21" i="1"/>
  <c r="J18" i="2" s="1"/>
  <c r="CV28" i="1"/>
  <c r="Y25" i="2" s="1"/>
  <c r="CY9" i="1"/>
  <c r="CZ9" i="1" s="1"/>
  <c r="CX9" i="1"/>
  <c r="CW9" i="1"/>
  <c r="CW32" i="1"/>
  <c r="CY32" i="1"/>
  <c r="CZ32" i="1" s="1"/>
  <c r="CX32" i="1"/>
  <c r="CG30" i="1"/>
  <c r="J27" i="2" s="1"/>
  <c r="G22" i="2"/>
  <c r="L25" i="2"/>
  <c r="R31" i="2"/>
  <c r="R23" i="2"/>
  <c r="L5" i="2"/>
  <c r="CG7" i="1"/>
  <c r="J4" i="2" s="1"/>
  <c r="BY7" i="1"/>
  <c r="G20" i="2"/>
  <c r="G5" i="2"/>
  <c r="L15" i="2"/>
  <c r="L20" i="2"/>
  <c r="G7" i="2"/>
  <c r="R5" i="2"/>
  <c r="L8" i="2"/>
  <c r="L19" i="2"/>
  <c r="R27" i="2"/>
  <c r="G17" i="2"/>
  <c r="G18" i="2"/>
  <c r="R7" i="2"/>
  <c r="L12" i="2"/>
  <c r="G25" i="2"/>
  <c r="R12" i="2"/>
  <c r="R28" i="2"/>
  <c r="G26" i="2"/>
  <c r="I5" i="2"/>
  <c r="R11" i="2"/>
  <c r="R8" i="2"/>
  <c r="G23" i="2"/>
  <c r="L26" i="2"/>
  <c r="G13" i="2"/>
  <c r="G24" i="2"/>
  <c r="E20" i="2"/>
  <c r="D12" i="2"/>
  <c r="G12" i="2"/>
  <c r="M14" i="2"/>
  <c r="R14" i="2"/>
  <c r="H6" i="2"/>
  <c r="L6" i="2"/>
  <c r="M16" i="2"/>
  <c r="R16" i="2"/>
  <c r="L7" i="2"/>
  <c r="G30" i="2"/>
  <c r="R10" i="2"/>
  <c r="R17" i="2"/>
  <c r="R24" i="2"/>
  <c r="G11" i="2"/>
  <c r="D21" i="2"/>
  <c r="G21" i="2"/>
  <c r="L10" i="2"/>
  <c r="R26" i="2"/>
  <c r="R21" i="2"/>
  <c r="G14" i="2"/>
  <c r="L24" i="2"/>
  <c r="R19" i="2"/>
  <c r="R25" i="2"/>
  <c r="L29" i="2"/>
  <c r="L31" i="2"/>
  <c r="L17" i="2"/>
  <c r="L28" i="2"/>
  <c r="G29" i="2"/>
  <c r="R20" i="2"/>
  <c r="G19" i="2"/>
  <c r="G28" i="2"/>
  <c r="E16" i="2"/>
  <c r="G16" i="2"/>
  <c r="I11" i="2"/>
  <c r="L11" i="2"/>
  <c r="J22" i="2"/>
  <c r="J16" i="2"/>
  <c r="L16" i="2"/>
  <c r="L14" i="2"/>
  <c r="N13" i="2"/>
  <c r="R13" i="2"/>
  <c r="O18" i="2"/>
  <c r="R18" i="2"/>
  <c r="D24" i="2"/>
  <c r="G6" i="2"/>
  <c r="L23" i="2"/>
  <c r="R22" i="2"/>
  <c r="L13" i="2"/>
  <c r="R4" i="2"/>
  <c r="R15" i="2"/>
  <c r="L21" i="2"/>
  <c r="G27" i="2"/>
  <c r="D8" i="2"/>
  <c r="G8" i="2"/>
  <c r="H30" i="2"/>
  <c r="L30" i="2"/>
  <c r="M6" i="2"/>
  <c r="R6" i="2"/>
  <c r="N30" i="2"/>
  <c r="R30" i="2"/>
  <c r="M31" i="2"/>
  <c r="L18" i="2"/>
  <c r="D10" i="2"/>
  <c r="G10" i="2"/>
  <c r="F15" i="2"/>
  <c r="G15" i="2"/>
  <c r="H27" i="2"/>
  <c r="L27" i="2"/>
  <c r="I9" i="2"/>
  <c r="L9" i="2"/>
  <c r="R29" i="2"/>
  <c r="S26" i="2"/>
  <c r="U30" i="2"/>
  <c r="V25" i="2"/>
  <c r="W23" i="2"/>
  <c r="S29" i="2"/>
  <c r="S15" i="2"/>
  <c r="V28" i="2"/>
  <c r="U16" i="2"/>
  <c r="S4" i="2"/>
  <c r="U14" i="2"/>
  <c r="S21" i="2"/>
  <c r="S18" i="2"/>
  <c r="S8" i="2"/>
  <c r="U24" i="2"/>
  <c r="S10" i="2"/>
  <c r="CY7" i="1" l="1"/>
  <c r="CW7" i="1"/>
  <c r="CX7" i="1"/>
  <c r="CW23" i="1"/>
  <c r="CX23" i="1"/>
  <c r="CY23" i="1"/>
  <c r="CZ23" i="1" s="1"/>
  <c r="CW11" i="1"/>
  <c r="CX11" i="1"/>
  <c r="CY11" i="1"/>
  <c r="CZ11" i="1" s="1"/>
  <c r="CY14" i="1"/>
  <c r="CZ14" i="1"/>
  <c r="AC11" i="2" s="1"/>
  <c r="CX14" i="1"/>
  <c r="AA11" i="2" s="1"/>
  <c r="CW14" i="1"/>
  <c r="CX15" i="1"/>
  <c r="CY15" i="1"/>
  <c r="CZ15" i="1" s="1"/>
  <c r="AC12" i="2" s="1"/>
  <c r="CW15" i="1"/>
  <c r="CW19" i="1"/>
  <c r="CX19" i="1"/>
  <c r="CY19" i="1"/>
  <c r="CZ19" i="1" s="1"/>
  <c r="CW13" i="1"/>
  <c r="CX13" i="1"/>
  <c r="CY13" i="1"/>
  <c r="CZ13" i="1" s="1"/>
  <c r="CW16" i="1"/>
  <c r="CX16" i="1"/>
  <c r="CY16" i="1"/>
  <c r="CZ16" i="1" s="1"/>
  <c r="CX26" i="1"/>
  <c r="CY26" i="1"/>
  <c r="AB23" i="2" s="1"/>
  <c r="CW26" i="1"/>
  <c r="Z23" i="2" s="1"/>
  <c r="CY25" i="1"/>
  <c r="CZ25" i="1" s="1"/>
  <c r="AC22" i="2" s="1"/>
  <c r="CX25" i="1"/>
  <c r="CW25" i="1"/>
  <c r="CW20" i="1"/>
  <c r="CX20" i="1"/>
  <c r="CY20" i="1"/>
  <c r="CZ20" i="1" s="1"/>
  <c r="CW27" i="1"/>
  <c r="CX27" i="1"/>
  <c r="CY27" i="1"/>
  <c r="CZ27" i="1" s="1"/>
  <c r="CX30" i="1"/>
  <c r="CY30" i="1"/>
  <c r="CZ30" i="1"/>
  <c r="CW30" i="1"/>
  <c r="CX22" i="1"/>
  <c r="CY22" i="1"/>
  <c r="CZ22" i="1"/>
  <c r="AC19" i="2" s="1"/>
  <c r="CW22" i="1"/>
  <c r="CY21" i="1"/>
  <c r="CZ21" i="1" s="1"/>
  <c r="CX21" i="1"/>
  <c r="CW21" i="1"/>
  <c r="CW31" i="1"/>
  <c r="CX31" i="1"/>
  <c r="AA28" i="2" s="1"/>
  <c r="CY31" i="1"/>
  <c r="CZ31" i="1" s="1"/>
  <c r="CW8" i="1"/>
  <c r="CX8" i="1"/>
  <c r="CY8" i="1"/>
  <c r="CZ8" i="1" s="1"/>
  <c r="CY34" i="1"/>
  <c r="CZ34" i="1" s="1"/>
  <c r="CW34" i="1"/>
  <c r="CX34" i="1"/>
  <c r="CZ28" i="1"/>
  <c r="CW28" i="1"/>
  <c r="CX28" i="1"/>
  <c r="AA25" i="2" s="1"/>
  <c r="CY28" i="1"/>
  <c r="CX10" i="1"/>
  <c r="AA7" i="2" s="1"/>
  <c r="CY10" i="1"/>
  <c r="CZ10" i="1" s="1"/>
  <c r="AC7" i="2" s="1"/>
  <c r="CW10" i="1"/>
  <c r="Z7" i="2" s="1"/>
  <c r="CY29" i="1"/>
  <c r="CZ29" i="1"/>
  <c r="CW29" i="1"/>
  <c r="CX29" i="1"/>
  <c r="CY17" i="1"/>
  <c r="CZ17" i="1" s="1"/>
  <c r="CX17" i="1"/>
  <c r="CW17" i="1"/>
  <c r="Z6" i="2"/>
  <c r="AA20" i="2"/>
  <c r="G9" i="2"/>
  <c r="AC9" i="2"/>
  <c r="AB19" i="2"/>
  <c r="AB25" i="2"/>
  <c r="L22" i="2"/>
  <c r="Z11" i="2"/>
  <c r="Z28" i="2"/>
  <c r="Z12" i="2"/>
  <c r="AA12" i="2"/>
  <c r="AB6" i="2"/>
  <c r="Z19" i="2"/>
  <c r="AB7" i="2"/>
  <c r="Z20" i="2"/>
  <c r="AB20" i="2"/>
  <c r="AB28" i="2"/>
  <c r="CZ7" i="1" l="1"/>
  <c r="AB12" i="2"/>
  <c r="CZ26" i="1"/>
  <c r="AC23" i="2" s="1"/>
  <c r="AA6" i="2"/>
  <c r="AA23" i="2"/>
  <c r="AB11" i="2"/>
  <c r="AA19" i="2"/>
  <c r="AC28" i="2"/>
  <c r="Z25" i="2"/>
  <c r="Z22" i="2"/>
  <c r="AB22" i="2"/>
  <c r="AA22" i="2"/>
  <c r="Z9" i="2"/>
  <c r="AB9" i="2"/>
  <c r="AA9" i="2"/>
  <c r="Z16" i="2"/>
  <c r="AC16" i="2"/>
  <c r="AB16" i="2"/>
  <c r="AA16" i="2"/>
  <c r="Z21" i="2"/>
  <c r="AC21" i="2"/>
  <c r="AA21" i="2"/>
  <c r="AB21" i="2"/>
  <c r="AB4" i="2"/>
  <c r="AA4" i="2"/>
  <c r="Z4" i="2"/>
  <c r="Z31" i="2"/>
  <c r="AA31" i="2"/>
  <c r="AC31" i="2"/>
  <c r="AB31" i="2"/>
  <c r="AB24" i="2"/>
  <c r="Z24" i="2"/>
  <c r="AA24" i="2"/>
  <c r="AB26" i="2"/>
  <c r="Z26" i="2"/>
  <c r="AC26" i="2"/>
  <c r="AA26" i="2"/>
  <c r="Z17" i="2"/>
  <c r="AC17" i="2"/>
  <c r="AA17" i="2"/>
  <c r="AB17" i="2"/>
  <c r="Z15" i="2"/>
  <c r="AA15" i="2"/>
  <c r="AC15" i="2"/>
  <c r="AB15" i="2"/>
  <c r="AB5" i="2"/>
  <c r="AA5" i="2"/>
  <c r="AC5" i="2"/>
  <c r="Z5" i="2"/>
  <c r="AB30" i="2"/>
  <c r="AA30" i="2"/>
  <c r="Z30" i="2"/>
  <c r="AC20" i="2"/>
  <c r="AB27" i="2"/>
  <c r="Z27" i="2"/>
  <c r="AA27" i="2"/>
  <c r="Z18" i="2"/>
  <c r="AB18" i="2"/>
  <c r="AA18" i="2"/>
  <c r="Z10" i="2"/>
  <c r="AA10" i="2"/>
  <c r="AB10" i="2"/>
  <c r="AC10" i="2"/>
  <c r="AC25" i="2"/>
  <c r="Z29" i="2"/>
  <c r="AB29" i="2"/>
  <c r="AA29" i="2"/>
  <c r="Z14" i="2"/>
  <c r="AB14" i="2"/>
  <c r="AA14" i="2"/>
  <c r="AC14" i="2"/>
  <c r="Z13" i="2"/>
  <c r="AB13" i="2"/>
  <c r="AA13" i="2"/>
  <c r="Z8" i="2"/>
  <c r="AA8" i="2"/>
  <c r="AB8" i="2"/>
  <c r="AC6" i="2"/>
  <c r="AC8" i="2" l="1"/>
  <c r="AC13" i="2"/>
  <c r="AC29" i="2"/>
  <c r="AC18" i="2"/>
  <c r="AC30" i="2"/>
  <c r="AC27" i="2"/>
  <c r="AC24" i="2"/>
  <c r="CK38" i="1" l="1"/>
  <c r="D25" i="3" s="1"/>
  <c r="CQ38" i="1"/>
  <c r="J25" i="3" s="1"/>
  <c r="AC4" i="2"/>
  <c r="CL38" i="1"/>
  <c r="E25" i="3" s="1"/>
  <c r="CS38" i="1"/>
  <c r="L25" i="3" s="1"/>
  <c r="CM38" i="1"/>
  <c r="F25" i="3" s="1"/>
  <c r="CN38" i="1"/>
  <c r="G25" i="3" s="1"/>
  <c r="CI38" i="1"/>
  <c r="B25" i="3" s="1"/>
  <c r="CR38" i="1"/>
  <c r="K25" i="3" s="1"/>
  <c r="CJ38" i="1"/>
  <c r="C25" i="3" s="1"/>
  <c r="CO38" i="1"/>
  <c r="H25" i="3" s="1"/>
  <c r="CP38" i="1"/>
  <c r="I25" i="3" s="1"/>
  <c r="M25" i="3" l="1"/>
  <c r="I26" i="3" s="1"/>
  <c r="L26" i="3" l="1"/>
  <c r="K26" i="3"/>
  <c r="G26" i="3"/>
  <c r="D26" i="3"/>
  <c r="B26" i="3"/>
  <c r="J26" i="3"/>
  <c r="C26" i="3"/>
  <c r="E26" i="3"/>
  <c r="H26" i="3"/>
  <c r="F26" i="3"/>
  <c r="D4" i="2"/>
</calcChain>
</file>

<file path=xl/sharedStrings.xml><?xml version="1.0" encoding="utf-8"?>
<sst xmlns="http://schemas.openxmlformats.org/spreadsheetml/2006/main" count="276" uniqueCount="191">
  <si>
    <t xml:space="preserve">Skole: </t>
  </si>
  <si>
    <t>Klasse:</t>
  </si>
  <si>
    <t>Elev</t>
  </si>
  <si>
    <t>Opgave</t>
  </si>
  <si>
    <t>antal rigtige</t>
  </si>
  <si>
    <t>sum40-41</t>
  </si>
  <si>
    <t>sum42-43</t>
  </si>
  <si>
    <t>40-41</t>
  </si>
  <si>
    <t>42-43</t>
  </si>
  <si>
    <t>C-værdi</t>
  </si>
  <si>
    <t>antal</t>
  </si>
  <si>
    <t>Mønstre</t>
  </si>
  <si>
    <t>1. del</t>
  </si>
  <si>
    <t>Subtr.</t>
  </si>
  <si>
    <t>Areal</t>
  </si>
  <si>
    <t>Måling</t>
  </si>
  <si>
    <t>Rummål</t>
  </si>
  <si>
    <t>3. del</t>
  </si>
  <si>
    <t>Diagr.</t>
  </si>
  <si>
    <t>Geom.</t>
  </si>
  <si>
    <t>hele prøven</t>
  </si>
  <si>
    <t>gennemsnit %</t>
  </si>
  <si>
    <t>standard %</t>
  </si>
  <si>
    <t>Opgaver</t>
  </si>
  <si>
    <t>antal klasse</t>
  </si>
  <si>
    <t>klasse %</t>
  </si>
  <si>
    <t>Standard %</t>
  </si>
  <si>
    <t>C-værdier</t>
  </si>
  <si>
    <t>Emne</t>
  </si>
  <si>
    <t>sum1-3</t>
  </si>
  <si>
    <t>sum4-6</t>
  </si>
  <si>
    <t>sum7-8</t>
  </si>
  <si>
    <t>sum9-11</t>
  </si>
  <si>
    <t>sum12-15</t>
  </si>
  <si>
    <t>sum16-18</t>
  </si>
  <si>
    <t>sum1-18</t>
  </si>
  <si>
    <t>sum19-22</t>
  </si>
  <si>
    <t>sum23-26</t>
  </si>
  <si>
    <t>sum27-32</t>
  </si>
  <si>
    <t>sum19-32</t>
  </si>
  <si>
    <t>sum33-35</t>
  </si>
  <si>
    <t>sum36-39</t>
  </si>
  <si>
    <t>sum44</t>
  </si>
  <si>
    <t>sum45-46</t>
  </si>
  <si>
    <t>sum47</t>
  </si>
  <si>
    <t>sum48</t>
  </si>
  <si>
    <t>sum49</t>
  </si>
  <si>
    <t>sum50</t>
  </si>
  <si>
    <t>sum33-50</t>
  </si>
  <si>
    <t>sum1-50</t>
  </si>
  <si>
    <t>1-3</t>
  </si>
  <si>
    <t>4-6</t>
  </si>
  <si>
    <t>7-8</t>
  </si>
  <si>
    <t>9-11</t>
  </si>
  <si>
    <t>12-15</t>
  </si>
  <si>
    <t>16-18</t>
  </si>
  <si>
    <t>1-18</t>
  </si>
  <si>
    <t>19-22</t>
  </si>
  <si>
    <t>23-26</t>
  </si>
  <si>
    <t>27-32</t>
  </si>
  <si>
    <t>19-32</t>
  </si>
  <si>
    <t>33-35</t>
  </si>
  <si>
    <t>36-39</t>
  </si>
  <si>
    <t>44</t>
  </si>
  <si>
    <t>45-46</t>
  </si>
  <si>
    <t>47</t>
  </si>
  <si>
    <t>48</t>
  </si>
  <si>
    <t>49</t>
  </si>
  <si>
    <t>50</t>
  </si>
  <si>
    <t>33-50</t>
  </si>
  <si>
    <t>1-50</t>
  </si>
  <si>
    <t>Ordning</t>
  </si>
  <si>
    <t>Klokken</t>
  </si>
  <si>
    <t>Relat.</t>
  </si>
  <si>
    <t>Pos.Syst.</t>
  </si>
  <si>
    <t>Talrække</t>
  </si>
  <si>
    <t>Add.</t>
  </si>
  <si>
    <t>Mult.</t>
  </si>
  <si>
    <t>2.del</t>
  </si>
  <si>
    <t>Spejl.</t>
  </si>
  <si>
    <t>Vægt</t>
  </si>
  <si>
    <t>Stø.forh.</t>
  </si>
  <si>
    <t>Modeller</t>
  </si>
  <si>
    <t>Chance</t>
  </si>
  <si>
    <t>Evalueringsark fælles evaluering MG 3</t>
  </si>
  <si>
    <t>A. P. Møller Skolen</t>
  </si>
  <si>
    <t>Skole</t>
  </si>
  <si>
    <t>209</t>
  </si>
  <si>
    <t>Askfelt Danske Skole</t>
  </si>
  <si>
    <t>249</t>
  </si>
  <si>
    <t>Bavnehøj-Skolen</t>
  </si>
  <si>
    <t>234</t>
  </si>
  <si>
    <t>Bredsted Danske Skole</t>
  </si>
  <si>
    <t>231</t>
  </si>
  <si>
    <t>Bøl-Strukstrup Danske Skole</t>
  </si>
  <si>
    <t>224</t>
  </si>
  <si>
    <t>Cornelius Hansen-Skolen</t>
  </si>
  <si>
    <t>202</t>
  </si>
  <si>
    <t>Duborg-Skolen</t>
  </si>
  <si>
    <t>203</t>
  </si>
  <si>
    <t>Ejderskolen</t>
  </si>
  <si>
    <t>252</t>
  </si>
  <si>
    <t>Gottorp-Skolen</t>
  </si>
  <si>
    <t>221</t>
  </si>
  <si>
    <t>Gustav Johannsen-Skolen</t>
  </si>
  <si>
    <t>204</t>
  </si>
  <si>
    <t>Hans Helgesen-Skolen</t>
  </si>
  <si>
    <t>232</t>
  </si>
  <si>
    <t>Hanved Danske Skole</t>
  </si>
  <si>
    <t>210</t>
  </si>
  <si>
    <t>Harreslev Danske Skole</t>
  </si>
  <si>
    <t>211</t>
  </si>
  <si>
    <t>Hatlund-Langballe Danske Skole</t>
  </si>
  <si>
    <t>212</t>
  </si>
  <si>
    <t>Hiort Lorenzen Skolen</t>
  </si>
  <si>
    <t>222</t>
  </si>
  <si>
    <t>Husby Danske Skole</t>
  </si>
  <si>
    <t>213</t>
  </si>
  <si>
    <t>Husum Danske Skole</t>
  </si>
  <si>
    <t>235</t>
  </si>
  <si>
    <t>Jaruplund Danske Skole</t>
  </si>
  <si>
    <t>214</t>
  </si>
  <si>
    <t>Jens Jessen-Skolen</t>
  </si>
  <si>
    <t>205</t>
  </si>
  <si>
    <t>Jernved Danske Skole</t>
  </si>
  <si>
    <t>208</t>
  </si>
  <si>
    <t>Jes Kruse-Skolen</t>
  </si>
  <si>
    <t>250</t>
  </si>
  <si>
    <t>Jørgensby-Skolen</t>
  </si>
  <si>
    <t>206</t>
  </si>
  <si>
    <t>Kaj Munk-Skolen</t>
  </si>
  <si>
    <t>215</t>
  </si>
  <si>
    <t>Kobbermølle Danske Skole</t>
  </si>
  <si>
    <t>216</t>
  </si>
  <si>
    <t>Ladelund Ungdomsskole</t>
  </si>
  <si>
    <t>255</t>
  </si>
  <si>
    <t>Ladelund-Tinningsted Da. Skole</t>
  </si>
  <si>
    <t>237</t>
  </si>
  <si>
    <t>Lyksborg Danske Skole</t>
  </si>
  <si>
    <t>217</t>
  </si>
  <si>
    <t>Læk Danske Skole</t>
  </si>
  <si>
    <t>239</t>
  </si>
  <si>
    <t>Medelby Danske Skole</t>
  </si>
  <si>
    <t>218</t>
  </si>
  <si>
    <t>Nibøl Danske Skole</t>
  </si>
  <si>
    <t>240</t>
  </si>
  <si>
    <t>Ny SIS Skole</t>
  </si>
  <si>
    <t>999</t>
  </si>
  <si>
    <t>Oksevejens Skole</t>
  </si>
  <si>
    <t>207</t>
  </si>
  <si>
    <t>Risby Danske Skole</t>
  </si>
  <si>
    <t>253</t>
  </si>
  <si>
    <t>Risum Skole/risem Schölj</t>
  </si>
  <si>
    <t>242</t>
  </si>
  <si>
    <t>Satrup Danske Skole</t>
  </si>
  <si>
    <t>219</t>
  </si>
  <si>
    <t>Skovlund-Valsbøl Da. Skole</t>
  </si>
  <si>
    <t>220</t>
  </si>
  <si>
    <t>Store Vi Danske Skole</t>
  </si>
  <si>
    <t>223</t>
  </si>
  <si>
    <t>Sønder Brarup Danske Skole</t>
  </si>
  <si>
    <t>225</t>
  </si>
  <si>
    <t>Sørup Danske Skole</t>
  </si>
  <si>
    <t>226</t>
  </si>
  <si>
    <t>Treja Danske Skole</t>
  </si>
  <si>
    <t>228</t>
  </si>
  <si>
    <t>Trene-Skolen</t>
  </si>
  <si>
    <t>227</t>
  </si>
  <si>
    <t>Uffe-Skolen</t>
  </si>
  <si>
    <t>245</t>
  </si>
  <si>
    <t>Vanderup Danske Skole</t>
  </si>
  <si>
    <t>230</t>
  </si>
  <si>
    <t>Vesterland-Kejtum Danske Skole</t>
  </si>
  <si>
    <t>246</t>
  </si>
  <si>
    <t>Vestermølle Danske Skole</t>
  </si>
  <si>
    <t>254</t>
  </si>
  <si>
    <t>Vidingherreds Danske Skole</t>
  </si>
  <si>
    <t>241</t>
  </si>
  <si>
    <t>Vyk Danske Skole</t>
  </si>
  <si>
    <t>248</t>
  </si>
  <si>
    <t>Vælg skole</t>
  </si>
  <si>
    <t>Navn eller pseudonym</t>
  </si>
  <si>
    <r>
      <t xml:space="preserve">NYT: Skriv kun 1 ved </t>
    </r>
    <r>
      <rPr>
        <b/>
        <u/>
        <sz val="11"/>
        <color rgb="FFFF0000"/>
        <rFont val="Calibri"/>
        <family val="2"/>
        <scheme val="minor"/>
      </rPr>
      <t>FORKERT</t>
    </r>
    <r>
      <rPr>
        <sz val="11"/>
        <color rgb="FFFF0000"/>
        <rFont val="Calibri"/>
        <family val="2"/>
        <scheme val="minor"/>
      </rPr>
      <t xml:space="preserve"> svar</t>
    </r>
  </si>
  <si>
    <t>C-værdierne kan groft oversættes således:</t>
  </si>
  <si>
    <t>C0-C2: tyder på alvorlige indlæringsvanskeligheder</t>
  </si>
  <si>
    <t>C3: stoffet er usikkert indlært</t>
  </si>
  <si>
    <t>C4: standpunktet under middel</t>
  </si>
  <si>
    <t>C5: standpunktet er middel</t>
  </si>
  <si>
    <t>C6: standpunktet er over middel</t>
  </si>
  <si>
    <t>C7-C10: stoffet er sikkert indlært</t>
  </si>
  <si>
    <t>Kig på fordelingen af +, o og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</si>
</sst>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5" xfId="0" applyBorder="1" applyProtection="1">
      <protection locked="0"/>
    </xf>
    <xf numFmtId="0" fontId="0" fillId="0" borderId="0" xfId="0" applyBorder="1"/>
    <xf numFmtId="0" fontId="0" fillId="0" borderId="7" xfId="0" applyBorder="1" applyAlignment="1" applyProtection="1">
      <alignment horizontal="center"/>
      <protection hidden="1"/>
    </xf>
    <xf numFmtId="49" fontId="0" fillId="0" borderId="8" xfId="0" applyNumberFormat="1" applyBorder="1" applyAlignment="1" applyProtection="1">
      <alignment horizontal="center"/>
      <protection hidden="1"/>
    </xf>
    <xf numFmtId="49" fontId="0" fillId="0" borderId="9" xfId="0" applyNumberFormat="1" applyBorder="1" applyAlignment="1" applyProtection="1">
      <alignment horizontal="center"/>
      <protection hidden="1"/>
    </xf>
    <xf numFmtId="49" fontId="1" fillId="0" borderId="11" xfId="0" applyNumberFormat="1" applyFont="1" applyBorder="1" applyAlignment="1" applyProtection="1">
      <alignment horizontal="center"/>
      <protection hidden="1"/>
    </xf>
    <xf numFmtId="49" fontId="1" fillId="0" borderId="5" xfId="0" applyNumberFormat="1" applyFont="1" applyBorder="1" applyAlignment="1" applyProtection="1">
      <alignment horizontal="center"/>
      <protection hidden="1"/>
    </xf>
    <xf numFmtId="49" fontId="1" fillId="0" borderId="9" xfId="0" applyNumberFormat="1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0" fillId="0" borderId="13" xfId="0" applyBorder="1" applyProtection="1"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7" xfId="0" applyFont="1" applyBorder="1" applyAlignment="1" applyProtection="1">
      <alignment horizontal="center"/>
      <protection hidden="1"/>
    </xf>
    <xf numFmtId="0" fontId="3" fillId="0" borderId="16" xfId="0" applyFont="1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/>
      <protection hidden="1"/>
    </xf>
    <xf numFmtId="0" fontId="0" fillId="0" borderId="17" xfId="0" applyBorder="1" applyProtection="1">
      <protection hidden="1"/>
    </xf>
    <xf numFmtId="49" fontId="0" fillId="0" borderId="19" xfId="0" applyNumberFormat="1" applyBorder="1" applyAlignment="1" applyProtection="1">
      <alignment horizontal="center"/>
      <protection hidden="1"/>
    </xf>
    <xf numFmtId="49" fontId="0" fillId="0" borderId="20" xfId="0" applyNumberFormat="1" applyBorder="1" applyAlignment="1" applyProtection="1">
      <alignment horizontal="center"/>
      <protection hidden="1"/>
    </xf>
    <xf numFmtId="0" fontId="0" fillId="0" borderId="21" xfId="0" applyBorder="1" applyProtection="1">
      <protection hidden="1"/>
    </xf>
    <xf numFmtId="49" fontId="0" fillId="0" borderId="10" xfId="0" applyNumberFormat="1" applyBorder="1" applyAlignment="1" applyProtection="1">
      <alignment horizontal="center"/>
      <protection hidden="1"/>
    </xf>
    <xf numFmtId="49" fontId="0" fillId="0" borderId="11" xfId="0" applyNumberFormat="1" applyBorder="1" applyAlignment="1" applyProtection="1">
      <alignment horizontal="center"/>
      <protection hidden="1"/>
    </xf>
    <xf numFmtId="49" fontId="0" fillId="0" borderId="23" xfId="0" applyNumberFormat="1" applyBorder="1" applyAlignment="1" applyProtection="1">
      <alignment horizontal="center"/>
      <protection hidden="1"/>
    </xf>
    <xf numFmtId="49" fontId="0" fillId="0" borderId="24" xfId="0" applyNumberFormat="1" applyBorder="1" applyAlignment="1" applyProtection="1">
      <alignment horizontal="center"/>
      <protection hidden="1"/>
    </xf>
    <xf numFmtId="0" fontId="0" fillId="0" borderId="25" xfId="0" applyBorder="1" applyProtection="1">
      <protection hidden="1"/>
    </xf>
    <xf numFmtId="49" fontId="0" fillId="0" borderId="12" xfId="0" applyNumberFormat="1" applyBorder="1" applyAlignment="1" applyProtection="1">
      <alignment horizontal="center"/>
      <protection hidden="1"/>
    </xf>
    <xf numFmtId="49" fontId="0" fillId="0" borderId="5" xfId="0" applyNumberFormat="1" applyBorder="1" applyAlignment="1" applyProtection="1">
      <alignment horizontal="center"/>
      <protection hidden="1"/>
    </xf>
    <xf numFmtId="49" fontId="0" fillId="0" borderId="27" xfId="0" applyNumberFormat="1" applyBorder="1" applyAlignment="1" applyProtection="1">
      <alignment horizontal="center"/>
      <protection hidden="1"/>
    </xf>
    <xf numFmtId="49" fontId="0" fillId="0" borderId="28" xfId="0" applyNumberFormat="1" applyBorder="1" applyAlignment="1" applyProtection="1">
      <alignment horizontal="center"/>
      <protection hidden="1"/>
    </xf>
    <xf numFmtId="0" fontId="0" fillId="0" borderId="29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30" xfId="0" applyBorder="1" applyProtection="1">
      <protection hidden="1"/>
    </xf>
    <xf numFmtId="0" fontId="0" fillId="0" borderId="31" xfId="0" applyBorder="1" applyProtection="1">
      <protection hidden="1"/>
    </xf>
    <xf numFmtId="0" fontId="0" fillId="0" borderId="32" xfId="0" applyBorder="1" applyProtection="1">
      <protection hidden="1"/>
    </xf>
    <xf numFmtId="1" fontId="0" fillId="0" borderId="33" xfId="0" applyNumberFormat="1" applyBorder="1" applyProtection="1">
      <protection hidden="1"/>
    </xf>
    <xf numFmtId="0" fontId="0" fillId="0" borderId="0" xfId="0" applyBorder="1" applyProtection="1">
      <protection hidden="1"/>
    </xf>
    <xf numFmtId="0" fontId="0" fillId="0" borderId="34" xfId="0" applyBorder="1" applyProtection="1">
      <protection hidden="1"/>
    </xf>
    <xf numFmtId="0" fontId="0" fillId="0" borderId="34" xfId="0" applyBorder="1"/>
    <xf numFmtId="0" fontId="0" fillId="0" borderId="5" xfId="0" applyBorder="1" applyAlignment="1" applyProtection="1">
      <alignment horizontal="center"/>
      <protection hidden="1"/>
    </xf>
    <xf numFmtId="1" fontId="0" fillId="0" borderId="5" xfId="0" applyNumberForma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5" xfId="0" applyFill="1" applyBorder="1" applyProtection="1">
      <protection hidden="1"/>
    </xf>
    <xf numFmtId="1" fontId="0" fillId="0" borderId="5" xfId="0" applyNumberFormat="1" applyFont="1" applyBorder="1" applyAlignment="1" applyProtection="1">
      <alignment horizontal="center"/>
      <protection hidden="1"/>
    </xf>
    <xf numFmtId="0" fontId="0" fillId="0" borderId="36" xfId="0" applyBorder="1" applyProtection="1">
      <protection hidden="1"/>
    </xf>
    <xf numFmtId="0" fontId="0" fillId="0" borderId="37" xfId="0" applyBorder="1" applyProtection="1">
      <protection hidden="1"/>
    </xf>
    <xf numFmtId="0" fontId="0" fillId="0" borderId="38" xfId="0" applyBorder="1" applyAlignment="1" applyProtection="1">
      <alignment horizontal="left"/>
      <protection hidden="1"/>
    </xf>
    <xf numFmtId="0" fontId="0" fillId="0" borderId="35" xfId="0" applyBorder="1" applyAlignment="1" applyProtection="1">
      <alignment horizontal="left"/>
      <protection hidden="1"/>
    </xf>
    <xf numFmtId="0" fontId="0" fillId="0" borderId="37" xfId="0" applyBorder="1" applyAlignment="1" applyProtection="1">
      <alignment horizontal="left"/>
      <protection hidden="1"/>
    </xf>
    <xf numFmtId="0" fontId="0" fillId="0" borderId="39" xfId="0" applyBorder="1" applyAlignment="1" applyProtection="1">
      <alignment horizontal="center"/>
      <protection hidden="1"/>
    </xf>
    <xf numFmtId="49" fontId="0" fillId="0" borderId="40" xfId="0" applyNumberFormat="1" applyBorder="1" applyAlignment="1" applyProtection="1">
      <alignment horizontal="center"/>
      <protection hidden="1"/>
    </xf>
    <xf numFmtId="49" fontId="1" fillId="0" borderId="41" xfId="0" applyNumberFormat="1" applyFont="1" applyBorder="1" applyAlignment="1" applyProtection="1">
      <alignment horizontal="center"/>
      <protection hidden="1"/>
    </xf>
    <xf numFmtId="49" fontId="1" fillId="0" borderId="4" xfId="0" applyNumberFormat="1" applyFont="1" applyBorder="1" applyAlignment="1" applyProtection="1">
      <alignment horizontal="center"/>
      <protection hidden="1"/>
    </xf>
    <xf numFmtId="49" fontId="1" fillId="0" borderId="40" xfId="0" applyNumberFormat="1" applyFont="1" applyBorder="1" applyAlignment="1" applyProtection="1">
      <alignment horizontal="center"/>
      <protection hidden="1"/>
    </xf>
    <xf numFmtId="0" fontId="3" fillId="0" borderId="42" xfId="0" applyFont="1" applyBorder="1" applyAlignment="1" applyProtection="1">
      <alignment horizontal="center"/>
      <protection hidden="1"/>
    </xf>
    <xf numFmtId="49" fontId="0" fillId="0" borderId="43" xfId="0" applyNumberFormat="1" applyBorder="1" applyAlignment="1" applyProtection="1">
      <alignment horizontal="center"/>
      <protection hidden="1"/>
    </xf>
    <xf numFmtId="49" fontId="0" fillId="0" borderId="44" xfId="0" applyNumberFormat="1" applyBorder="1" applyAlignment="1" applyProtection="1">
      <alignment horizontal="center"/>
      <protection hidden="1"/>
    </xf>
    <xf numFmtId="49" fontId="0" fillId="0" borderId="29" xfId="0" applyNumberFormat="1" applyBorder="1" applyAlignment="1" applyProtection="1">
      <alignment horizontal="center"/>
      <protection hidden="1"/>
    </xf>
    <xf numFmtId="0" fontId="3" fillId="0" borderId="39" xfId="0" applyFont="1" applyBorder="1" applyAlignment="1" applyProtection="1">
      <alignment horizontal="center"/>
      <protection hidden="1"/>
    </xf>
    <xf numFmtId="49" fontId="0" fillId="0" borderId="41" xfId="0" applyNumberFormat="1" applyBorder="1" applyAlignment="1" applyProtection="1">
      <alignment horizontal="center"/>
      <protection hidden="1"/>
    </xf>
    <xf numFmtId="49" fontId="0" fillId="0" borderId="4" xfId="0" applyNumberFormat="1" applyBorder="1" applyAlignment="1" applyProtection="1">
      <alignment horizontal="center"/>
      <protection hidden="1"/>
    </xf>
    <xf numFmtId="0" fontId="3" fillId="0" borderId="14" xfId="0" applyFont="1" applyBorder="1" applyAlignment="1" applyProtection="1">
      <alignment horizontal="center"/>
      <protection hidden="1"/>
    </xf>
    <xf numFmtId="49" fontId="0" fillId="0" borderId="18" xfId="0" applyNumberFormat="1" applyBorder="1" applyAlignment="1" applyProtection="1">
      <alignment horizontal="center"/>
      <protection hidden="1"/>
    </xf>
    <xf numFmtId="49" fontId="0" fillId="0" borderId="22" xfId="0" applyNumberFormat="1" applyBorder="1" applyAlignment="1" applyProtection="1">
      <alignment horizontal="center"/>
      <protection hidden="1"/>
    </xf>
    <xf numFmtId="49" fontId="0" fillId="0" borderId="26" xfId="0" applyNumberFormat="1" applyBorder="1" applyAlignment="1" applyProtection="1">
      <alignment horizontal="center"/>
      <protection hidden="1"/>
    </xf>
    <xf numFmtId="49" fontId="1" fillId="0" borderId="0" xfId="0" applyNumberFormat="1" applyFont="1" applyProtection="1">
      <protection hidden="1"/>
    </xf>
    <xf numFmtId="49" fontId="1" fillId="0" borderId="0" xfId="0" applyNumberFormat="1" applyFont="1" applyFill="1" applyProtection="1">
      <protection hidden="1"/>
    </xf>
    <xf numFmtId="0" fontId="1" fillId="0" borderId="0" xfId="0" applyFont="1" applyFill="1" applyProtection="1">
      <protection hidden="1"/>
    </xf>
    <xf numFmtId="0" fontId="0" fillId="0" borderId="0" xfId="0" quotePrefix="1"/>
    <xf numFmtId="0" fontId="0" fillId="0" borderId="0" xfId="0" applyFont="1"/>
    <xf numFmtId="0" fontId="0" fillId="0" borderId="45" xfId="0" applyBorder="1" applyProtection="1">
      <protection hidden="1"/>
    </xf>
    <xf numFmtId="0" fontId="0" fillId="0" borderId="44" xfId="0" applyBorder="1" applyProtection="1">
      <protection hidden="1"/>
    </xf>
    <xf numFmtId="0" fontId="0" fillId="0" borderId="38" xfId="0" applyBorder="1" applyProtection="1">
      <protection hidden="1"/>
    </xf>
    <xf numFmtId="0" fontId="0" fillId="0" borderId="41" xfId="0" applyBorder="1" applyProtection="1">
      <protection hidden="1"/>
    </xf>
    <xf numFmtId="0" fontId="0" fillId="0" borderId="32" xfId="0" applyBorder="1"/>
    <xf numFmtId="0" fontId="0" fillId="0" borderId="31" xfId="0" applyBorder="1"/>
    <xf numFmtId="0" fontId="0" fillId="0" borderId="38" xfId="0" applyBorder="1"/>
    <xf numFmtId="0" fontId="0" fillId="0" borderId="41" xfId="0" applyBorder="1"/>
    <xf numFmtId="0" fontId="0" fillId="0" borderId="0" xfId="0" applyFont="1" applyFill="1"/>
    <xf numFmtId="0" fontId="0" fillId="0" borderId="0" xfId="0" applyFont="1" applyProtection="1">
      <protection hidden="1"/>
    </xf>
    <xf numFmtId="0" fontId="0" fillId="3" borderId="29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3" borderId="35" xfId="0" applyFill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4" borderId="4" xfId="0" applyFont="1" applyFill="1" applyBorder="1"/>
    <xf numFmtId="0" fontId="1" fillId="0" borderId="4" xfId="0" applyFont="1" applyBorder="1" applyProtection="1">
      <protection hidden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637330564611784E-2"/>
          <c:y val="7.4548702245552642E-2"/>
          <c:w val="0.91356717492419137"/>
          <c:h val="0.8326195683872849"/>
        </c:manualLayout>
      </c:layout>
      <c:barChart>
        <c:barDir val="col"/>
        <c:grouping val="clustered"/>
        <c:varyColors val="0"/>
        <c:ser>
          <c:idx val="1"/>
          <c:order val="0"/>
          <c:tx>
            <c:v>klasse %</c:v>
          </c:tx>
          <c:invertIfNegative val="0"/>
          <c:cat>
            <c:numRef>
              <c:f>'resultater klasse'!$B$2:$AY$2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'resultater klasse'!$B$3:$AY$3</c:f>
              <c:numCache>
                <c:formatCode>0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ser>
          <c:idx val="2"/>
          <c:order val="1"/>
          <c:tx>
            <c:strRef>
              <c:f>'resultater klasse'!$A$4</c:f>
              <c:strCache>
                <c:ptCount val="1"/>
                <c:pt idx="0">
                  <c:v>standard %</c:v>
                </c:pt>
              </c:strCache>
            </c:strRef>
          </c:tx>
          <c:invertIfNegative val="0"/>
          <c:cat>
            <c:numRef>
              <c:f>'resultater klasse'!$B$2:$AY$2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'resultater klasse'!$B$4:$AY$4</c:f>
              <c:numCache>
                <c:formatCode>General</c:formatCode>
                <c:ptCount val="50"/>
                <c:pt idx="0">
                  <c:v>97</c:v>
                </c:pt>
                <c:pt idx="1">
                  <c:v>57</c:v>
                </c:pt>
                <c:pt idx="2">
                  <c:v>92</c:v>
                </c:pt>
                <c:pt idx="3">
                  <c:v>89</c:v>
                </c:pt>
                <c:pt idx="4">
                  <c:v>60</c:v>
                </c:pt>
                <c:pt idx="5">
                  <c:v>82</c:v>
                </c:pt>
                <c:pt idx="6">
                  <c:v>100</c:v>
                </c:pt>
                <c:pt idx="7">
                  <c:v>91</c:v>
                </c:pt>
                <c:pt idx="8">
                  <c:v>94</c:v>
                </c:pt>
                <c:pt idx="9">
                  <c:v>56</c:v>
                </c:pt>
                <c:pt idx="10">
                  <c:v>100</c:v>
                </c:pt>
                <c:pt idx="11">
                  <c:v>94</c:v>
                </c:pt>
                <c:pt idx="12">
                  <c:v>96</c:v>
                </c:pt>
                <c:pt idx="13">
                  <c:v>97</c:v>
                </c:pt>
                <c:pt idx="14">
                  <c:v>68</c:v>
                </c:pt>
                <c:pt idx="15">
                  <c:v>94</c:v>
                </c:pt>
                <c:pt idx="16">
                  <c:v>78</c:v>
                </c:pt>
                <c:pt idx="17">
                  <c:v>92</c:v>
                </c:pt>
                <c:pt idx="18">
                  <c:v>98</c:v>
                </c:pt>
                <c:pt idx="19">
                  <c:v>84</c:v>
                </c:pt>
                <c:pt idx="20">
                  <c:v>80</c:v>
                </c:pt>
                <c:pt idx="21">
                  <c:v>86</c:v>
                </c:pt>
                <c:pt idx="22">
                  <c:v>94</c:v>
                </c:pt>
                <c:pt idx="23">
                  <c:v>75</c:v>
                </c:pt>
                <c:pt idx="24">
                  <c:v>64</c:v>
                </c:pt>
                <c:pt idx="25">
                  <c:v>73</c:v>
                </c:pt>
                <c:pt idx="26">
                  <c:v>89</c:v>
                </c:pt>
                <c:pt idx="27">
                  <c:v>86</c:v>
                </c:pt>
                <c:pt idx="28">
                  <c:v>76</c:v>
                </c:pt>
                <c:pt idx="29">
                  <c:v>73</c:v>
                </c:pt>
                <c:pt idx="30">
                  <c:v>87</c:v>
                </c:pt>
                <c:pt idx="31">
                  <c:v>70</c:v>
                </c:pt>
                <c:pt idx="32">
                  <c:v>76</c:v>
                </c:pt>
                <c:pt idx="33">
                  <c:v>80</c:v>
                </c:pt>
                <c:pt idx="34">
                  <c:v>63</c:v>
                </c:pt>
                <c:pt idx="35">
                  <c:v>89</c:v>
                </c:pt>
                <c:pt idx="36">
                  <c:v>82</c:v>
                </c:pt>
                <c:pt idx="37">
                  <c:v>88</c:v>
                </c:pt>
                <c:pt idx="38">
                  <c:v>88</c:v>
                </c:pt>
                <c:pt idx="39">
                  <c:v>90</c:v>
                </c:pt>
                <c:pt idx="40">
                  <c:v>90</c:v>
                </c:pt>
                <c:pt idx="41">
                  <c:v>92</c:v>
                </c:pt>
                <c:pt idx="42">
                  <c:v>71</c:v>
                </c:pt>
                <c:pt idx="43">
                  <c:v>69</c:v>
                </c:pt>
                <c:pt idx="44">
                  <c:v>66</c:v>
                </c:pt>
                <c:pt idx="45">
                  <c:v>73</c:v>
                </c:pt>
                <c:pt idx="46">
                  <c:v>78</c:v>
                </c:pt>
                <c:pt idx="47">
                  <c:v>90</c:v>
                </c:pt>
                <c:pt idx="48">
                  <c:v>21</c:v>
                </c:pt>
                <c:pt idx="49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138816"/>
        <c:axId val="79140352"/>
      </c:barChart>
      <c:catAx>
        <c:axId val="7913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9140352"/>
        <c:crosses val="autoZero"/>
        <c:auto val="1"/>
        <c:lblAlgn val="ctr"/>
        <c:lblOffset val="100"/>
        <c:noMultiLvlLbl val="0"/>
      </c:catAx>
      <c:valAx>
        <c:axId val="7914035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79138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3809635497690447"/>
          <c:y val="0.41628277434178862"/>
          <c:w val="6.1903599259394898E-2"/>
          <c:h val="0.2320249934156154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'resultater klasse'!$A$26</c:f>
              <c:strCache>
                <c:ptCount val="1"/>
                <c:pt idx="0">
                  <c:v>klasse %</c:v>
                </c:pt>
              </c:strCache>
            </c:strRef>
          </c:tx>
          <c:invertIfNegative val="0"/>
          <c:cat>
            <c:numRef>
              <c:f>'resultater klasse'!$B$24:$L$24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'resultater klasse'!$B$26:$L$26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'resultater klasse'!$A$27</c:f>
              <c:strCache>
                <c:ptCount val="1"/>
                <c:pt idx="0">
                  <c:v>Standard %</c:v>
                </c:pt>
              </c:strCache>
            </c:strRef>
          </c:tx>
          <c:invertIfNegative val="0"/>
          <c:cat>
            <c:numRef>
              <c:f>'resultater klasse'!$B$24:$L$24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'resultater klasse'!$B$27:$L$27</c:f>
              <c:numCache>
                <c:formatCode>General</c:formatCode>
                <c:ptCount val="11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12</c:v>
                </c:pt>
                <c:pt idx="4">
                  <c:v>17</c:v>
                </c:pt>
                <c:pt idx="5">
                  <c:v>20</c:v>
                </c:pt>
                <c:pt idx="6">
                  <c:v>17</c:v>
                </c:pt>
                <c:pt idx="7">
                  <c:v>12</c:v>
                </c:pt>
                <c:pt idx="8">
                  <c:v>7</c:v>
                </c:pt>
                <c:pt idx="9">
                  <c:v>3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099968"/>
        <c:axId val="100101504"/>
      </c:barChart>
      <c:catAx>
        <c:axId val="100099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101504"/>
        <c:crosses val="autoZero"/>
        <c:auto val="1"/>
        <c:lblAlgn val="ctr"/>
        <c:lblOffset val="100"/>
        <c:noMultiLvlLbl val="0"/>
      </c:catAx>
      <c:valAx>
        <c:axId val="10010150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000999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6</xdr:row>
      <xdr:rowOff>9525</xdr:rowOff>
    </xdr:from>
    <xdr:to>
      <xdr:col>51</xdr:col>
      <xdr:colOff>552450</xdr:colOff>
      <xdr:row>20</xdr:row>
      <xdr:rowOff>95250</xdr:rowOff>
    </xdr:to>
    <xdr:graphicFrame macro="">
      <xdr:nvGraphicFramePr>
        <xdr:cNvPr id="311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95250</xdr:colOff>
      <xdr:row>23</xdr:row>
      <xdr:rowOff>9525</xdr:rowOff>
    </xdr:from>
    <xdr:to>
      <xdr:col>51</xdr:col>
      <xdr:colOff>0</xdr:colOff>
      <xdr:row>37</xdr:row>
      <xdr:rowOff>85725</xdr:rowOff>
    </xdr:to>
    <xdr:graphicFrame macro="">
      <xdr:nvGraphicFramePr>
        <xdr:cNvPr id="311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A43"/>
  <sheetViews>
    <sheetView tabSelected="1" workbookViewId="0">
      <selection activeCell="B7" sqref="B7:C7"/>
    </sheetView>
  </sheetViews>
  <sheetFormatPr defaultRowHeight="15" x14ac:dyDescent="0.25"/>
  <cols>
    <col min="1" max="1" width="2.42578125" customWidth="1"/>
    <col min="2" max="2" width="4.42578125" customWidth="1"/>
    <col min="3" max="3" width="15.7109375" customWidth="1"/>
    <col min="4" max="54" width="2.7109375" customWidth="1"/>
    <col min="55" max="78" width="9.140625" customWidth="1"/>
    <col min="79" max="101" width="5.7109375" customWidth="1"/>
    <col min="102" max="103" width="2.85546875" customWidth="1"/>
    <col min="104" max="104" width="9.5703125" customWidth="1"/>
    <col min="105" max="235" width="11.42578125" customWidth="1"/>
  </cols>
  <sheetData>
    <row r="1" spans="2:105" ht="15.75" thickBot="1" x14ac:dyDescent="0.3"/>
    <row r="2" spans="2:105" ht="15.75" thickBot="1" x14ac:dyDescent="0.3">
      <c r="C2" t="s">
        <v>84</v>
      </c>
      <c r="S2" s="92" t="s">
        <v>182</v>
      </c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4"/>
    </row>
    <row r="3" spans="2:105" x14ac:dyDescent="0.25"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82"/>
      <c r="CK3" s="73"/>
      <c r="CL3" s="73"/>
      <c r="CM3" s="73"/>
      <c r="CN3" s="73"/>
      <c r="CO3" s="73"/>
    </row>
    <row r="4" spans="2:105" x14ac:dyDescent="0.25">
      <c r="C4" t="s">
        <v>0</v>
      </c>
      <c r="D4" s="86"/>
      <c r="E4" s="87"/>
      <c r="F4" s="87"/>
      <c r="G4" s="87"/>
      <c r="H4" s="87"/>
      <c r="I4" s="87"/>
      <c r="J4" s="87"/>
      <c r="K4" s="87"/>
      <c r="L4" s="87"/>
      <c r="M4" s="87"/>
      <c r="N4" s="88"/>
      <c r="O4" t="s">
        <v>1</v>
      </c>
      <c r="R4" s="84"/>
      <c r="S4" s="89"/>
      <c r="T4" s="89"/>
      <c r="U4" s="85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82"/>
      <c r="CK4" s="73"/>
      <c r="CL4" s="73"/>
      <c r="CM4" s="73"/>
      <c r="CN4" s="73"/>
      <c r="CO4" s="73"/>
    </row>
    <row r="5" spans="2:105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 t="s">
        <v>3</v>
      </c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82"/>
      <c r="CK5" s="73"/>
      <c r="CL5" s="73"/>
      <c r="CM5" s="73"/>
      <c r="CN5" s="73"/>
      <c r="CO5" s="73"/>
    </row>
    <row r="6" spans="2:105" x14ac:dyDescent="0.25">
      <c r="B6" s="90" t="s">
        <v>181</v>
      </c>
      <c r="C6" s="91"/>
      <c r="D6" s="30"/>
      <c r="E6" s="31">
        <v>1</v>
      </c>
      <c r="F6" s="31">
        <v>2</v>
      </c>
      <c r="G6" s="31">
        <v>3</v>
      </c>
      <c r="H6" s="31">
        <v>4</v>
      </c>
      <c r="I6" s="31">
        <v>5</v>
      </c>
      <c r="J6" s="31">
        <v>6</v>
      </c>
      <c r="K6" s="31">
        <v>7</v>
      </c>
      <c r="L6" s="31">
        <v>8</v>
      </c>
      <c r="M6" s="31">
        <v>9</v>
      </c>
      <c r="N6" s="31">
        <v>10</v>
      </c>
      <c r="O6" s="31">
        <v>11</v>
      </c>
      <c r="P6" s="31">
        <v>12</v>
      </c>
      <c r="Q6" s="31">
        <v>13</v>
      </c>
      <c r="R6" s="31">
        <v>14</v>
      </c>
      <c r="S6" s="31">
        <v>15</v>
      </c>
      <c r="T6" s="31">
        <v>16</v>
      </c>
      <c r="U6" s="31">
        <v>17</v>
      </c>
      <c r="V6" s="31">
        <v>18</v>
      </c>
      <c r="W6" s="31">
        <v>19</v>
      </c>
      <c r="X6" s="31">
        <v>20</v>
      </c>
      <c r="Y6" s="31">
        <v>21</v>
      </c>
      <c r="Z6" s="31">
        <v>22</v>
      </c>
      <c r="AA6" s="31">
        <v>23</v>
      </c>
      <c r="AB6" s="31">
        <v>24</v>
      </c>
      <c r="AC6" s="31">
        <v>25</v>
      </c>
      <c r="AD6" s="31">
        <v>26</v>
      </c>
      <c r="AE6" s="31">
        <v>27</v>
      </c>
      <c r="AF6" s="31">
        <v>28</v>
      </c>
      <c r="AG6" s="31">
        <v>29</v>
      </c>
      <c r="AH6" s="31">
        <v>30</v>
      </c>
      <c r="AI6" s="31">
        <v>31</v>
      </c>
      <c r="AJ6" s="31">
        <v>32</v>
      </c>
      <c r="AK6" s="31">
        <v>33</v>
      </c>
      <c r="AL6" s="31">
        <v>34</v>
      </c>
      <c r="AM6" s="31">
        <v>35</v>
      </c>
      <c r="AN6" s="31">
        <v>36</v>
      </c>
      <c r="AO6" s="31">
        <v>37</v>
      </c>
      <c r="AP6" s="31">
        <v>38</v>
      </c>
      <c r="AQ6" s="31">
        <v>39</v>
      </c>
      <c r="AR6" s="31">
        <v>40</v>
      </c>
      <c r="AS6" s="31">
        <v>41</v>
      </c>
      <c r="AT6" s="31">
        <v>42</v>
      </c>
      <c r="AU6" s="31">
        <v>43</v>
      </c>
      <c r="AV6" s="31">
        <v>44</v>
      </c>
      <c r="AW6" s="31">
        <v>45</v>
      </c>
      <c r="AX6" s="31">
        <v>46</v>
      </c>
      <c r="AY6" s="31">
        <v>47</v>
      </c>
      <c r="AZ6" s="31">
        <v>48</v>
      </c>
      <c r="BA6" s="31">
        <v>49</v>
      </c>
      <c r="BB6" s="31">
        <v>50</v>
      </c>
      <c r="BC6" s="10" t="s">
        <v>29</v>
      </c>
      <c r="BD6" s="10" t="s">
        <v>30</v>
      </c>
      <c r="BE6" s="10" t="s">
        <v>31</v>
      </c>
      <c r="BF6" s="10" t="s">
        <v>32</v>
      </c>
      <c r="BG6" s="10" t="s">
        <v>33</v>
      </c>
      <c r="BH6" s="10" t="s">
        <v>34</v>
      </c>
      <c r="BI6" s="10" t="s">
        <v>35</v>
      </c>
      <c r="BJ6" s="10" t="s">
        <v>36</v>
      </c>
      <c r="BK6" s="10" t="s">
        <v>37</v>
      </c>
      <c r="BL6" s="10" t="s">
        <v>38</v>
      </c>
      <c r="BM6" s="10" t="s">
        <v>39</v>
      </c>
      <c r="BN6" s="10" t="s">
        <v>40</v>
      </c>
      <c r="BO6" s="10" t="s">
        <v>41</v>
      </c>
      <c r="BP6" s="10" t="s">
        <v>5</v>
      </c>
      <c r="BQ6" s="10" t="s">
        <v>6</v>
      </c>
      <c r="BR6" s="10" t="s">
        <v>42</v>
      </c>
      <c r="BS6" s="10" t="s">
        <v>43</v>
      </c>
      <c r="BT6" s="10" t="s">
        <v>44</v>
      </c>
      <c r="BU6" s="10" t="s">
        <v>45</v>
      </c>
      <c r="BV6" s="10" t="s">
        <v>46</v>
      </c>
      <c r="BW6" s="10" t="s">
        <v>47</v>
      </c>
      <c r="BX6" s="10" t="s">
        <v>48</v>
      </c>
      <c r="BY6" s="10" t="s">
        <v>49</v>
      </c>
      <c r="BZ6" s="10"/>
      <c r="CA6" s="69" t="s">
        <v>50</v>
      </c>
      <c r="CB6" s="69" t="s">
        <v>51</v>
      </c>
      <c r="CC6" s="69" t="s">
        <v>52</v>
      </c>
      <c r="CD6" s="69" t="s">
        <v>53</v>
      </c>
      <c r="CE6" s="69" t="s">
        <v>54</v>
      </c>
      <c r="CF6" s="69" t="s">
        <v>55</v>
      </c>
      <c r="CG6" s="69" t="s">
        <v>56</v>
      </c>
      <c r="CH6" s="69" t="s">
        <v>57</v>
      </c>
      <c r="CI6" s="69" t="s">
        <v>58</v>
      </c>
      <c r="CJ6" s="70" t="s">
        <v>59</v>
      </c>
      <c r="CK6" s="69" t="s">
        <v>60</v>
      </c>
      <c r="CL6" s="69" t="s">
        <v>61</v>
      </c>
      <c r="CM6" s="69" t="s">
        <v>62</v>
      </c>
      <c r="CN6" s="69" t="s">
        <v>7</v>
      </c>
      <c r="CO6" s="69" t="s">
        <v>8</v>
      </c>
      <c r="CP6" s="69" t="s">
        <v>63</v>
      </c>
      <c r="CQ6" s="69" t="s">
        <v>64</v>
      </c>
      <c r="CR6" s="69" t="s">
        <v>65</v>
      </c>
      <c r="CS6" s="69" t="s">
        <v>66</v>
      </c>
      <c r="CT6" s="69" t="s">
        <v>67</v>
      </c>
      <c r="CU6" s="69" t="s">
        <v>68</v>
      </c>
      <c r="CV6" s="69" t="s">
        <v>69</v>
      </c>
      <c r="CW6" s="69" t="s">
        <v>70</v>
      </c>
      <c r="CX6" s="10"/>
      <c r="CY6" s="69"/>
      <c r="CZ6" s="69" t="s">
        <v>9</v>
      </c>
      <c r="DA6" s="73"/>
    </row>
    <row r="7" spans="2:105" x14ac:dyDescent="0.25">
      <c r="B7" s="84"/>
      <c r="C7" s="85"/>
      <c r="D7" s="95">
        <f>IF(B7&lt;&gt;"",1,0)</f>
        <v>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0">
        <f>IF(B7&lt;&gt;"",3-SUM(E7:G7),0)</f>
        <v>0</v>
      </c>
      <c r="BD7" s="10">
        <f>IF(B7&lt;&gt;"",3-SUM(H7:J7),0)</f>
        <v>0</v>
      </c>
      <c r="BE7" s="10">
        <f>IF(B7&lt;&gt;"",2-SUM(K7:L7),0)</f>
        <v>0</v>
      </c>
      <c r="BF7" s="10">
        <f>IF(B7&lt;&gt;"",3-SUM(M7:O7),0)</f>
        <v>0</v>
      </c>
      <c r="BG7" s="10">
        <f>IF(B7&lt;&gt;"",4-SUM(P7:S7),0)</f>
        <v>0</v>
      </c>
      <c r="BH7" s="10">
        <f>IF(B7&lt;&gt;"",3-SUM(T7:V7),0)</f>
        <v>0</v>
      </c>
      <c r="BI7" s="10">
        <f>SUM(BC7:BH7)</f>
        <v>0</v>
      </c>
      <c r="BJ7" s="10">
        <f>IF(B7&lt;&gt;"",4-SUM(W7:Z7),0)</f>
        <v>0</v>
      </c>
      <c r="BK7" s="10">
        <f>IF(B7&lt;&gt;"",4-SUM(AA7:AD7),0)</f>
        <v>0</v>
      </c>
      <c r="BL7" s="10">
        <f>IF(B7&lt;&gt;"",6-SUM(AE7:AJ7),0)</f>
        <v>0</v>
      </c>
      <c r="BM7" s="10">
        <f>SUM(BJ7:BL7)</f>
        <v>0</v>
      </c>
      <c r="BN7" s="10">
        <f>IF(B7&lt;&gt;"",3-SUM(AK7:AM7),0)</f>
        <v>0</v>
      </c>
      <c r="BO7" s="10">
        <f>IF(B7&lt;&gt;"",4-SUM(AN7:AQ7),0)</f>
        <v>0</v>
      </c>
      <c r="BP7" s="10">
        <f>IF(B7&lt;&gt;"",2-SUM(AR7:AS7),0)</f>
        <v>0</v>
      </c>
      <c r="BQ7" s="10">
        <f>IF(B7&lt;&gt;"",2-SUM(AT7:AU7),0)</f>
        <v>0</v>
      </c>
      <c r="BR7" s="10">
        <f>IF(B7&lt;&gt;"",1-AV7,0)</f>
        <v>0</v>
      </c>
      <c r="BS7" s="10">
        <f>IF(B7&lt;&gt;"",2-SUM(AW7:AX7),0)</f>
        <v>0</v>
      </c>
      <c r="BT7" s="10">
        <f>IF(B7&lt;&gt;"",1-AY7,0)</f>
        <v>0</v>
      </c>
      <c r="BU7" s="10">
        <f>IF(B7&lt;&gt;"",1-AZ7,0)</f>
        <v>0</v>
      </c>
      <c r="BV7" s="10">
        <f>IF(B7&lt;&gt;"",1-BA7,0)</f>
        <v>0</v>
      </c>
      <c r="BW7" s="10">
        <f>IF(B7&lt;&gt;"",1-BB7,0)</f>
        <v>0</v>
      </c>
      <c r="BX7" s="10">
        <f>SUM(BN7:BW7)</f>
        <v>0</v>
      </c>
      <c r="BY7" s="10">
        <f>BI7+BM7+BX7</f>
        <v>0</v>
      </c>
      <c r="BZ7" s="10"/>
      <c r="CA7" s="10" t="str">
        <f>IF(BC7&gt;2,"+",IF(BC7&gt;1,"o","-"))</f>
        <v>-</v>
      </c>
      <c r="CB7" s="10" t="str">
        <f>IF(BD7&gt;2,"+",IF(BD7&gt;1,"o","-"))</f>
        <v>-</v>
      </c>
      <c r="CC7" s="10" t="str">
        <f>IF(BE7&gt;1,"+","o/-")</f>
        <v>o/-</v>
      </c>
      <c r="CD7" s="10" t="str">
        <f>IF(BF7&gt;2,"+",IF(BF7&gt;1,"o","-"))</f>
        <v>-</v>
      </c>
      <c r="CE7" s="10" t="str">
        <f>IF(BG7&gt;3,"+",IF(BG7&gt;2,"o","-"))</f>
        <v>-</v>
      </c>
      <c r="CF7" s="10" t="str">
        <f>IF(BH7&gt;2,"+",IF(BH7&gt;1,"o","-"))</f>
        <v>-</v>
      </c>
      <c r="CG7" s="10" t="str">
        <f>IF(BI7&gt;12,"+",IF(BI7&gt;10,"o","-"))</f>
        <v>-</v>
      </c>
      <c r="CH7" s="10" t="str">
        <f>IF(BJ7&gt;2,"+",IF(BJ7&gt;1,"o","-"))</f>
        <v>-</v>
      </c>
      <c r="CI7" s="10" t="str">
        <f>IF(BK7&gt;2,"+",IF(BK7&gt;1,"o","-"))</f>
        <v>-</v>
      </c>
      <c r="CJ7" s="71" t="str">
        <f>IF(BL7&gt;4,"+",IF(BL7&gt;2,"o","-"))</f>
        <v>-</v>
      </c>
      <c r="CK7" s="10" t="str">
        <f>IF(BM7&gt;9,"+",IF(BM7&gt;5,"o","-"))</f>
        <v>-</v>
      </c>
      <c r="CL7" s="10" t="str">
        <f>IF(BN7&gt;1,"+",IF(BN7&gt;0,"o","-"))</f>
        <v>-</v>
      </c>
      <c r="CM7" s="10" t="str">
        <f>IF(BO7&gt;3,"+",IF(BO7&gt;2,"o","-"))</f>
        <v>-</v>
      </c>
      <c r="CN7" s="10" t="str">
        <f>IF(BP7&gt;1,"+",IF(BP7&gt;0,"o","-"))</f>
        <v>-</v>
      </c>
      <c r="CO7" s="10" t="str">
        <f>IF(BQ7&gt;1,"+","o/-")</f>
        <v>o/-</v>
      </c>
      <c r="CP7" s="10" t="str">
        <f>IF(BR7&gt;0,"+","o/-")</f>
        <v>o/-</v>
      </c>
      <c r="CQ7" s="10" t="str">
        <f>IF(BS7&gt;0,"+","o/-")</f>
        <v>o/-</v>
      </c>
      <c r="CR7" s="10" t="str">
        <f>IF(BT7&gt;0,"+","o/-")</f>
        <v>o/-</v>
      </c>
      <c r="CS7" s="10" t="str">
        <f>IF(BU7&gt;0,"+/o","-")</f>
        <v>-</v>
      </c>
      <c r="CT7" s="10" t="str">
        <f>IF(BV7&gt;0,"+/o","-")</f>
        <v>-</v>
      </c>
      <c r="CU7" s="10" t="str">
        <f>IF(BW7&gt;0,"+/o","-")</f>
        <v>-</v>
      </c>
      <c r="CV7" s="10" t="str">
        <f>IF(BX7&gt;11,"+",IF(BX7&gt;7,"o","-"))</f>
        <v>-</v>
      </c>
      <c r="CW7" s="10" t="str">
        <f>IF(BY7&gt;33,"+",IF(BY7&gt;24,"o","-"))</f>
        <v>-</v>
      </c>
      <c r="CX7" s="10" t="str">
        <f>IF(BY7&gt;49,"10",IF(BY7&gt;47,"9",IF(BY7&gt;46,"8",IF(BY7&gt;44,"7",IF(BY7&gt;41,"6",IF(BY7&gt;38,"5",IF(BY7&gt;33,"4",IF(BY7&gt;29,"3","0"))))))))</f>
        <v>0</v>
      </c>
      <c r="CY7" s="10" t="str">
        <f>IF(BY7&gt;24,"2",IF(BY7&gt;16,"1",IF(BY7&gt;0,"0","-")))</f>
        <v>-</v>
      </c>
      <c r="CZ7" s="10" t="str">
        <f>IF(BY7&gt;29,CX7,CY7)</f>
        <v>-</v>
      </c>
      <c r="DA7" s="73"/>
    </row>
    <row r="8" spans="2:105" x14ac:dyDescent="0.25">
      <c r="B8" s="84"/>
      <c r="C8" s="85"/>
      <c r="D8" s="95">
        <f t="shared" ref="D8:D34" si="0">IF(B8&lt;&gt;"",1,0)</f>
        <v>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0">
        <f t="shared" ref="BC8:BC34" si="1">IF(B8&lt;&gt;"",3-SUM(E8:G8),0)</f>
        <v>0</v>
      </c>
      <c r="BD8" s="10">
        <f t="shared" ref="BD8:BD34" si="2">IF(B8&lt;&gt;"",3-SUM(H8:J8),0)</f>
        <v>0</v>
      </c>
      <c r="BE8" s="10">
        <f t="shared" ref="BE8:BE34" si="3">IF(B8&lt;&gt;"",2-SUM(K8:L8),0)</f>
        <v>0</v>
      </c>
      <c r="BF8" s="10">
        <f t="shared" ref="BF8:BF34" si="4">IF(B8&lt;&gt;"",3-SUM(M8:O8),0)</f>
        <v>0</v>
      </c>
      <c r="BG8" s="10">
        <f t="shared" ref="BG8:BG34" si="5">IF(B8&lt;&gt;"",4-SUM(P8:S8),0)</f>
        <v>0</v>
      </c>
      <c r="BH8" s="10">
        <f t="shared" ref="BH8:BH34" si="6">IF(B8&lt;&gt;"",3-SUM(T8:V8),0)</f>
        <v>0</v>
      </c>
      <c r="BI8" s="10">
        <f t="shared" ref="BI8:BI34" si="7">SUM(BC8:BH8)</f>
        <v>0</v>
      </c>
      <c r="BJ8" s="10">
        <f t="shared" ref="BJ8:BJ34" si="8">IF(B8&lt;&gt;"",4-SUM(W8:Z8),0)</f>
        <v>0</v>
      </c>
      <c r="BK8" s="10">
        <f t="shared" ref="BK8:BK34" si="9">IF(B8&lt;&gt;"",4-SUM(AA8:AD8),0)</f>
        <v>0</v>
      </c>
      <c r="BL8" s="10">
        <f t="shared" ref="BL8:BL34" si="10">IF(B8&lt;&gt;"",6-SUM(AE8:AJ8),0)</f>
        <v>0</v>
      </c>
      <c r="BM8" s="10">
        <f t="shared" ref="BM8:BM34" si="11">SUM(BJ8:BL8)</f>
        <v>0</v>
      </c>
      <c r="BN8" s="10">
        <f t="shared" ref="BN8:BN34" si="12">IF(B8&lt;&gt;"",3-SUM(AK8:AM8),0)</f>
        <v>0</v>
      </c>
      <c r="BO8" s="10">
        <f t="shared" ref="BO8:BO34" si="13">IF(B8&lt;&gt;"",4-SUM(AN8:AQ8),0)</f>
        <v>0</v>
      </c>
      <c r="BP8" s="10">
        <f t="shared" ref="BP8:BP34" si="14">IF(B8&lt;&gt;"",2-SUM(AR8:AS8),0)</f>
        <v>0</v>
      </c>
      <c r="BQ8" s="10">
        <f t="shared" ref="BQ8:BQ34" si="15">IF(B8&lt;&gt;"",2-SUM(AT8:AU8),0)</f>
        <v>0</v>
      </c>
      <c r="BR8" s="10">
        <f t="shared" ref="BR8:BR34" si="16">IF(B8&lt;&gt;"",1-AV8,0)</f>
        <v>0</v>
      </c>
      <c r="BS8" s="10">
        <f t="shared" ref="BS8:BS34" si="17">IF(B8&lt;&gt;"",2-SUM(AW8:AX8),0)</f>
        <v>0</v>
      </c>
      <c r="BT8" s="10">
        <f t="shared" ref="BT8:BT34" si="18">IF(B8&lt;&gt;"",1-AY8,0)</f>
        <v>0</v>
      </c>
      <c r="BU8" s="10">
        <f t="shared" ref="BU8:BU34" si="19">IF(B8&lt;&gt;"",1-AZ8,0)</f>
        <v>0</v>
      </c>
      <c r="BV8" s="10">
        <f t="shared" ref="BV8:BV34" si="20">IF(B8&lt;&gt;"",1-BA8,0)</f>
        <v>0</v>
      </c>
      <c r="BW8" s="10">
        <f t="shared" ref="BW8:BW34" si="21">IF(B8&lt;&gt;"",1-BB8,0)</f>
        <v>0</v>
      </c>
      <c r="BX8" s="10">
        <f t="shared" ref="BX8:BX34" si="22">SUM(BN8:BW8)</f>
        <v>0</v>
      </c>
      <c r="BY8" s="10">
        <f t="shared" ref="BY8:BY34" si="23">BI8+BM8+BX8</f>
        <v>0</v>
      </c>
      <c r="BZ8" s="10"/>
      <c r="CA8" s="10" t="str">
        <f t="shared" ref="CA8:CA34" si="24">IF(BC8&gt;2,"+",IF(BC8&gt;1,"o","-"))</f>
        <v>-</v>
      </c>
      <c r="CB8" s="10" t="str">
        <f t="shared" ref="CB8:CB34" si="25">IF(BD8&gt;2,"+",IF(BD8&gt;1,"o","-"))</f>
        <v>-</v>
      </c>
      <c r="CC8" s="10" t="str">
        <f t="shared" ref="CC8:CC34" si="26">IF(BE8&gt;1,"+","o/-")</f>
        <v>o/-</v>
      </c>
      <c r="CD8" s="10" t="str">
        <f t="shared" ref="CD8:CD34" si="27">IF(BF8&gt;2,"+",IF(BF8&gt;1,"o","-"))</f>
        <v>-</v>
      </c>
      <c r="CE8" s="10" t="str">
        <f t="shared" ref="CE8:CE34" si="28">IF(BG8&gt;3,"+",IF(BG8&gt;2,"o","-"))</f>
        <v>-</v>
      </c>
      <c r="CF8" s="10" t="str">
        <f t="shared" ref="CF8:CF34" si="29">IF(BH8&gt;2,"+",IF(BH8&gt;1,"o","-"))</f>
        <v>-</v>
      </c>
      <c r="CG8" s="10" t="str">
        <f t="shared" ref="CG8:CG34" si="30">IF(BI8&gt;12,"+",IF(BI8&gt;10,"o","-"))</f>
        <v>-</v>
      </c>
      <c r="CH8" s="10" t="str">
        <f t="shared" ref="CH8:CH34" si="31">IF(BJ8&gt;2,"+",IF(BJ8&gt;1,"o","-"))</f>
        <v>-</v>
      </c>
      <c r="CI8" s="10" t="str">
        <f t="shared" ref="CI8:CI34" si="32">IF(BK8&gt;2,"+",IF(BK8&gt;1,"o","-"))</f>
        <v>-</v>
      </c>
      <c r="CJ8" s="71" t="str">
        <f t="shared" ref="CJ8:CJ34" si="33">IF(BL8&gt;4,"+",IF(BL8&gt;2,"o","-"))</f>
        <v>-</v>
      </c>
      <c r="CK8" s="10" t="str">
        <f t="shared" ref="CK8:CK34" si="34">IF(BM8&gt;9,"+",IF(BM8&gt;5,"o","-"))</f>
        <v>-</v>
      </c>
      <c r="CL8" s="10" t="str">
        <f t="shared" ref="CL8:CL34" si="35">IF(BN8&gt;1,"+",IF(BN8&gt;0,"o","-"))</f>
        <v>-</v>
      </c>
      <c r="CM8" s="10" t="str">
        <f t="shared" ref="CM8:CM34" si="36">IF(BO8&gt;3,"+",IF(BO8&gt;2,"o","-"))</f>
        <v>-</v>
      </c>
      <c r="CN8" s="10" t="str">
        <f t="shared" ref="CN8:CN34" si="37">IF(BP8&gt;1,"+",IF(BP8&gt;0,"o","-"))</f>
        <v>-</v>
      </c>
      <c r="CO8" s="10" t="str">
        <f t="shared" ref="CO8:CO34" si="38">IF(BQ8&gt;1,"+","o/-")</f>
        <v>o/-</v>
      </c>
      <c r="CP8" s="10" t="str">
        <f t="shared" ref="CP8:CP34" si="39">IF(BR8&gt;0,"+","o/-")</f>
        <v>o/-</v>
      </c>
      <c r="CQ8" s="10" t="str">
        <f t="shared" ref="CQ8:CQ34" si="40">IF(BS8&gt;0,"+","o/-")</f>
        <v>o/-</v>
      </c>
      <c r="CR8" s="10" t="str">
        <f t="shared" ref="CR8:CR34" si="41">IF(BT8&gt;0,"+","o/-")</f>
        <v>o/-</v>
      </c>
      <c r="CS8" s="10" t="str">
        <f t="shared" ref="CS8:CS34" si="42">IF(BU8&gt;0,"+/o","-")</f>
        <v>-</v>
      </c>
      <c r="CT8" s="10" t="str">
        <f t="shared" ref="CT8:CT34" si="43">IF(BV8&gt;0,"+/o","-")</f>
        <v>-</v>
      </c>
      <c r="CU8" s="10" t="str">
        <f t="shared" ref="CU8:CU34" si="44">IF(BW8&gt;0,"+/o","-")</f>
        <v>-</v>
      </c>
      <c r="CV8" s="10" t="str">
        <f t="shared" ref="CV8:CV34" si="45">IF(BX8&gt;11,"+",IF(BX8&gt;7,"o","-"))</f>
        <v>-</v>
      </c>
      <c r="CW8" s="10" t="str">
        <f t="shared" ref="CW8:CW34" si="46">IF(BY8&gt;33,"+",IF(BY8&gt;24,"o","-"))</f>
        <v>-</v>
      </c>
      <c r="CX8" s="10" t="str">
        <f t="shared" ref="CX8:CX34" si="47">IF(BY8&gt;49,"10",IF(BY8&gt;47,"9",IF(BY8&gt;46,"8",IF(BY8&gt;44,"7",IF(BY8&gt;41,"6",IF(BY8&gt;38,"5",IF(BY8&gt;33,"4",IF(BY8&gt;29,"3","0"))))))))</f>
        <v>0</v>
      </c>
      <c r="CY8" s="10" t="str">
        <f t="shared" ref="CY8:CY34" si="48">IF(BY8&gt;24,"2",IF(BY8&gt;16,"1",IF(BY8&gt;0,"0","-")))</f>
        <v>-</v>
      </c>
      <c r="CZ8" s="10" t="str">
        <f t="shared" ref="CZ8:CZ34" si="49">IF(BY8&gt;29,CX8,CY8)</f>
        <v>-</v>
      </c>
      <c r="DA8" s="73"/>
    </row>
    <row r="9" spans="2:105" x14ac:dyDescent="0.25">
      <c r="B9" s="84"/>
      <c r="C9" s="85"/>
      <c r="D9" s="95">
        <f t="shared" si="0"/>
        <v>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0">
        <f t="shared" si="1"/>
        <v>0</v>
      </c>
      <c r="BD9" s="10">
        <f t="shared" si="2"/>
        <v>0</v>
      </c>
      <c r="BE9" s="10">
        <f t="shared" si="3"/>
        <v>0</v>
      </c>
      <c r="BF9" s="10">
        <f t="shared" si="4"/>
        <v>0</v>
      </c>
      <c r="BG9" s="10">
        <f t="shared" si="5"/>
        <v>0</v>
      </c>
      <c r="BH9" s="10">
        <f t="shared" si="6"/>
        <v>0</v>
      </c>
      <c r="BI9" s="10">
        <f t="shared" si="7"/>
        <v>0</v>
      </c>
      <c r="BJ9" s="10">
        <f t="shared" si="8"/>
        <v>0</v>
      </c>
      <c r="BK9" s="10">
        <f t="shared" si="9"/>
        <v>0</v>
      </c>
      <c r="BL9" s="10">
        <f t="shared" si="10"/>
        <v>0</v>
      </c>
      <c r="BM9" s="10">
        <f t="shared" si="11"/>
        <v>0</v>
      </c>
      <c r="BN9" s="10">
        <f t="shared" si="12"/>
        <v>0</v>
      </c>
      <c r="BO9" s="10">
        <f t="shared" si="13"/>
        <v>0</v>
      </c>
      <c r="BP9" s="10">
        <f t="shared" si="14"/>
        <v>0</v>
      </c>
      <c r="BQ9" s="10">
        <f t="shared" si="15"/>
        <v>0</v>
      </c>
      <c r="BR9" s="10">
        <f t="shared" si="16"/>
        <v>0</v>
      </c>
      <c r="BS9" s="10">
        <f t="shared" si="17"/>
        <v>0</v>
      </c>
      <c r="BT9" s="10">
        <f t="shared" si="18"/>
        <v>0</v>
      </c>
      <c r="BU9" s="10">
        <f t="shared" si="19"/>
        <v>0</v>
      </c>
      <c r="BV9" s="10">
        <f t="shared" si="20"/>
        <v>0</v>
      </c>
      <c r="BW9" s="10">
        <f t="shared" si="21"/>
        <v>0</v>
      </c>
      <c r="BX9" s="10">
        <f t="shared" si="22"/>
        <v>0</v>
      </c>
      <c r="BY9" s="10">
        <f t="shared" si="23"/>
        <v>0</v>
      </c>
      <c r="BZ9" s="10"/>
      <c r="CA9" s="10" t="str">
        <f t="shared" si="24"/>
        <v>-</v>
      </c>
      <c r="CB9" s="10" t="str">
        <f t="shared" si="25"/>
        <v>-</v>
      </c>
      <c r="CC9" s="10" t="str">
        <f t="shared" si="26"/>
        <v>o/-</v>
      </c>
      <c r="CD9" s="10" t="str">
        <f t="shared" si="27"/>
        <v>-</v>
      </c>
      <c r="CE9" s="10" t="str">
        <f t="shared" si="28"/>
        <v>-</v>
      </c>
      <c r="CF9" s="10" t="str">
        <f t="shared" si="29"/>
        <v>-</v>
      </c>
      <c r="CG9" s="10" t="str">
        <f t="shared" si="30"/>
        <v>-</v>
      </c>
      <c r="CH9" s="10" t="str">
        <f t="shared" si="31"/>
        <v>-</v>
      </c>
      <c r="CI9" s="10" t="str">
        <f t="shared" si="32"/>
        <v>-</v>
      </c>
      <c r="CJ9" s="71" t="str">
        <f t="shared" si="33"/>
        <v>-</v>
      </c>
      <c r="CK9" s="10" t="str">
        <f t="shared" si="34"/>
        <v>-</v>
      </c>
      <c r="CL9" s="10" t="str">
        <f t="shared" si="35"/>
        <v>-</v>
      </c>
      <c r="CM9" s="10" t="str">
        <f t="shared" si="36"/>
        <v>-</v>
      </c>
      <c r="CN9" s="10" t="str">
        <f t="shared" si="37"/>
        <v>-</v>
      </c>
      <c r="CO9" s="10" t="str">
        <f t="shared" si="38"/>
        <v>o/-</v>
      </c>
      <c r="CP9" s="10" t="str">
        <f t="shared" si="39"/>
        <v>o/-</v>
      </c>
      <c r="CQ9" s="10" t="str">
        <f t="shared" si="40"/>
        <v>o/-</v>
      </c>
      <c r="CR9" s="10" t="str">
        <f t="shared" si="41"/>
        <v>o/-</v>
      </c>
      <c r="CS9" s="10" t="str">
        <f t="shared" si="42"/>
        <v>-</v>
      </c>
      <c r="CT9" s="10" t="str">
        <f t="shared" si="43"/>
        <v>-</v>
      </c>
      <c r="CU9" s="10" t="str">
        <f t="shared" si="44"/>
        <v>-</v>
      </c>
      <c r="CV9" s="10" t="str">
        <f t="shared" si="45"/>
        <v>-</v>
      </c>
      <c r="CW9" s="10" t="str">
        <f t="shared" si="46"/>
        <v>-</v>
      </c>
      <c r="CX9" s="10" t="str">
        <f t="shared" si="47"/>
        <v>0</v>
      </c>
      <c r="CY9" s="10" t="str">
        <f t="shared" si="48"/>
        <v>-</v>
      </c>
      <c r="CZ9" s="10" t="str">
        <f t="shared" si="49"/>
        <v>-</v>
      </c>
      <c r="DA9" s="73"/>
    </row>
    <row r="10" spans="2:105" x14ac:dyDescent="0.25">
      <c r="B10" s="84"/>
      <c r="C10" s="85"/>
      <c r="D10" s="95">
        <f t="shared" si="0"/>
        <v>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0">
        <f t="shared" si="1"/>
        <v>0</v>
      </c>
      <c r="BD10" s="10">
        <f t="shared" si="2"/>
        <v>0</v>
      </c>
      <c r="BE10" s="10">
        <f t="shared" si="3"/>
        <v>0</v>
      </c>
      <c r="BF10" s="10">
        <f t="shared" si="4"/>
        <v>0</v>
      </c>
      <c r="BG10" s="10">
        <f t="shared" si="5"/>
        <v>0</v>
      </c>
      <c r="BH10" s="10">
        <f t="shared" si="6"/>
        <v>0</v>
      </c>
      <c r="BI10" s="10">
        <f t="shared" si="7"/>
        <v>0</v>
      </c>
      <c r="BJ10" s="10">
        <f t="shared" si="8"/>
        <v>0</v>
      </c>
      <c r="BK10" s="10">
        <f t="shared" si="9"/>
        <v>0</v>
      </c>
      <c r="BL10" s="10">
        <f t="shared" si="10"/>
        <v>0</v>
      </c>
      <c r="BM10" s="10">
        <f t="shared" si="11"/>
        <v>0</v>
      </c>
      <c r="BN10" s="10">
        <f t="shared" si="12"/>
        <v>0</v>
      </c>
      <c r="BO10" s="10">
        <f t="shared" si="13"/>
        <v>0</v>
      </c>
      <c r="BP10" s="10">
        <f t="shared" si="14"/>
        <v>0</v>
      </c>
      <c r="BQ10" s="10">
        <f t="shared" si="15"/>
        <v>0</v>
      </c>
      <c r="BR10" s="10">
        <f t="shared" si="16"/>
        <v>0</v>
      </c>
      <c r="BS10" s="10">
        <f t="shared" si="17"/>
        <v>0</v>
      </c>
      <c r="BT10" s="10">
        <f t="shared" si="18"/>
        <v>0</v>
      </c>
      <c r="BU10" s="10">
        <f t="shared" si="19"/>
        <v>0</v>
      </c>
      <c r="BV10" s="10">
        <f t="shared" si="20"/>
        <v>0</v>
      </c>
      <c r="BW10" s="10">
        <f t="shared" si="21"/>
        <v>0</v>
      </c>
      <c r="BX10" s="10">
        <f t="shared" si="22"/>
        <v>0</v>
      </c>
      <c r="BY10" s="10">
        <f t="shared" si="23"/>
        <v>0</v>
      </c>
      <c r="BZ10" s="10"/>
      <c r="CA10" s="10" t="str">
        <f t="shared" si="24"/>
        <v>-</v>
      </c>
      <c r="CB10" s="10" t="str">
        <f t="shared" si="25"/>
        <v>-</v>
      </c>
      <c r="CC10" s="10" t="str">
        <f t="shared" si="26"/>
        <v>o/-</v>
      </c>
      <c r="CD10" s="10" t="str">
        <f t="shared" si="27"/>
        <v>-</v>
      </c>
      <c r="CE10" s="10" t="str">
        <f t="shared" si="28"/>
        <v>-</v>
      </c>
      <c r="CF10" s="10" t="str">
        <f t="shared" si="29"/>
        <v>-</v>
      </c>
      <c r="CG10" s="10" t="str">
        <f t="shared" si="30"/>
        <v>-</v>
      </c>
      <c r="CH10" s="10" t="str">
        <f t="shared" si="31"/>
        <v>-</v>
      </c>
      <c r="CI10" s="10" t="str">
        <f t="shared" si="32"/>
        <v>-</v>
      </c>
      <c r="CJ10" s="71" t="str">
        <f t="shared" si="33"/>
        <v>-</v>
      </c>
      <c r="CK10" s="10" t="str">
        <f t="shared" si="34"/>
        <v>-</v>
      </c>
      <c r="CL10" s="10" t="str">
        <f t="shared" si="35"/>
        <v>-</v>
      </c>
      <c r="CM10" s="10" t="str">
        <f t="shared" si="36"/>
        <v>-</v>
      </c>
      <c r="CN10" s="10" t="str">
        <f t="shared" si="37"/>
        <v>-</v>
      </c>
      <c r="CO10" s="10" t="str">
        <f t="shared" si="38"/>
        <v>o/-</v>
      </c>
      <c r="CP10" s="10" t="str">
        <f t="shared" si="39"/>
        <v>o/-</v>
      </c>
      <c r="CQ10" s="10" t="str">
        <f t="shared" si="40"/>
        <v>o/-</v>
      </c>
      <c r="CR10" s="10" t="str">
        <f t="shared" si="41"/>
        <v>o/-</v>
      </c>
      <c r="CS10" s="10" t="str">
        <f t="shared" si="42"/>
        <v>-</v>
      </c>
      <c r="CT10" s="10" t="str">
        <f t="shared" si="43"/>
        <v>-</v>
      </c>
      <c r="CU10" s="10" t="str">
        <f t="shared" si="44"/>
        <v>-</v>
      </c>
      <c r="CV10" s="10" t="str">
        <f t="shared" si="45"/>
        <v>-</v>
      </c>
      <c r="CW10" s="10" t="str">
        <f t="shared" si="46"/>
        <v>-</v>
      </c>
      <c r="CX10" s="10" t="str">
        <f t="shared" si="47"/>
        <v>0</v>
      </c>
      <c r="CY10" s="10" t="str">
        <f t="shared" si="48"/>
        <v>-</v>
      </c>
      <c r="CZ10" s="10" t="str">
        <f t="shared" si="49"/>
        <v>-</v>
      </c>
      <c r="DA10" s="73"/>
    </row>
    <row r="11" spans="2:105" x14ac:dyDescent="0.25">
      <c r="B11" s="84"/>
      <c r="C11" s="85"/>
      <c r="D11" s="95">
        <f t="shared" si="0"/>
        <v>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0">
        <f t="shared" si="1"/>
        <v>0</v>
      </c>
      <c r="BD11" s="10">
        <f t="shared" si="2"/>
        <v>0</v>
      </c>
      <c r="BE11" s="10">
        <f t="shared" si="3"/>
        <v>0</v>
      </c>
      <c r="BF11" s="10">
        <f t="shared" si="4"/>
        <v>0</v>
      </c>
      <c r="BG11" s="10">
        <f t="shared" si="5"/>
        <v>0</v>
      </c>
      <c r="BH11" s="10">
        <f t="shared" si="6"/>
        <v>0</v>
      </c>
      <c r="BI11" s="10">
        <f t="shared" si="7"/>
        <v>0</v>
      </c>
      <c r="BJ11" s="10">
        <f t="shared" si="8"/>
        <v>0</v>
      </c>
      <c r="BK11" s="10">
        <f t="shared" si="9"/>
        <v>0</v>
      </c>
      <c r="BL11" s="10">
        <f t="shared" si="10"/>
        <v>0</v>
      </c>
      <c r="BM11" s="10">
        <f t="shared" si="11"/>
        <v>0</v>
      </c>
      <c r="BN11" s="10">
        <f t="shared" si="12"/>
        <v>0</v>
      </c>
      <c r="BO11" s="10">
        <f t="shared" si="13"/>
        <v>0</v>
      </c>
      <c r="BP11" s="10">
        <f t="shared" si="14"/>
        <v>0</v>
      </c>
      <c r="BQ11" s="10">
        <f t="shared" si="15"/>
        <v>0</v>
      </c>
      <c r="BR11" s="10">
        <f t="shared" si="16"/>
        <v>0</v>
      </c>
      <c r="BS11" s="10">
        <f t="shared" si="17"/>
        <v>0</v>
      </c>
      <c r="BT11" s="10">
        <f t="shared" si="18"/>
        <v>0</v>
      </c>
      <c r="BU11" s="10">
        <f t="shared" si="19"/>
        <v>0</v>
      </c>
      <c r="BV11" s="10">
        <f t="shared" si="20"/>
        <v>0</v>
      </c>
      <c r="BW11" s="10">
        <f t="shared" si="21"/>
        <v>0</v>
      </c>
      <c r="BX11" s="10">
        <f t="shared" si="22"/>
        <v>0</v>
      </c>
      <c r="BY11" s="10">
        <f t="shared" si="23"/>
        <v>0</v>
      </c>
      <c r="BZ11" s="10"/>
      <c r="CA11" s="10" t="str">
        <f t="shared" si="24"/>
        <v>-</v>
      </c>
      <c r="CB11" s="10" t="str">
        <f t="shared" si="25"/>
        <v>-</v>
      </c>
      <c r="CC11" s="10" t="str">
        <f t="shared" si="26"/>
        <v>o/-</v>
      </c>
      <c r="CD11" s="10" t="str">
        <f t="shared" si="27"/>
        <v>-</v>
      </c>
      <c r="CE11" s="10" t="str">
        <f t="shared" si="28"/>
        <v>-</v>
      </c>
      <c r="CF11" s="10" t="str">
        <f t="shared" si="29"/>
        <v>-</v>
      </c>
      <c r="CG11" s="10" t="str">
        <f t="shared" si="30"/>
        <v>-</v>
      </c>
      <c r="CH11" s="10" t="str">
        <f t="shared" si="31"/>
        <v>-</v>
      </c>
      <c r="CI11" s="10" t="str">
        <f t="shared" si="32"/>
        <v>-</v>
      </c>
      <c r="CJ11" s="71" t="str">
        <f t="shared" si="33"/>
        <v>-</v>
      </c>
      <c r="CK11" s="10" t="str">
        <f t="shared" si="34"/>
        <v>-</v>
      </c>
      <c r="CL11" s="10" t="str">
        <f t="shared" si="35"/>
        <v>-</v>
      </c>
      <c r="CM11" s="10" t="str">
        <f t="shared" si="36"/>
        <v>-</v>
      </c>
      <c r="CN11" s="10" t="str">
        <f t="shared" si="37"/>
        <v>-</v>
      </c>
      <c r="CO11" s="10" t="str">
        <f t="shared" si="38"/>
        <v>o/-</v>
      </c>
      <c r="CP11" s="10" t="str">
        <f t="shared" si="39"/>
        <v>o/-</v>
      </c>
      <c r="CQ11" s="10" t="str">
        <f t="shared" si="40"/>
        <v>o/-</v>
      </c>
      <c r="CR11" s="10" t="str">
        <f t="shared" si="41"/>
        <v>o/-</v>
      </c>
      <c r="CS11" s="10" t="str">
        <f t="shared" si="42"/>
        <v>-</v>
      </c>
      <c r="CT11" s="10" t="str">
        <f t="shared" si="43"/>
        <v>-</v>
      </c>
      <c r="CU11" s="10" t="str">
        <f t="shared" si="44"/>
        <v>-</v>
      </c>
      <c r="CV11" s="10" t="str">
        <f t="shared" si="45"/>
        <v>-</v>
      </c>
      <c r="CW11" s="10" t="str">
        <f t="shared" si="46"/>
        <v>-</v>
      </c>
      <c r="CX11" s="10" t="str">
        <f t="shared" si="47"/>
        <v>0</v>
      </c>
      <c r="CY11" s="10" t="str">
        <f t="shared" si="48"/>
        <v>-</v>
      </c>
      <c r="CZ11" s="10" t="str">
        <f t="shared" si="49"/>
        <v>-</v>
      </c>
      <c r="DA11" s="73"/>
    </row>
    <row r="12" spans="2:105" x14ac:dyDescent="0.25">
      <c r="B12" s="84"/>
      <c r="C12" s="85"/>
      <c r="D12" s="95">
        <f t="shared" si="0"/>
        <v>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0">
        <f t="shared" si="1"/>
        <v>0</v>
      </c>
      <c r="BD12" s="10">
        <f t="shared" si="2"/>
        <v>0</v>
      </c>
      <c r="BE12" s="10">
        <f t="shared" si="3"/>
        <v>0</v>
      </c>
      <c r="BF12" s="10">
        <f t="shared" si="4"/>
        <v>0</v>
      </c>
      <c r="BG12" s="10">
        <f t="shared" si="5"/>
        <v>0</v>
      </c>
      <c r="BH12" s="10">
        <f t="shared" si="6"/>
        <v>0</v>
      </c>
      <c r="BI12" s="10">
        <f t="shared" si="7"/>
        <v>0</v>
      </c>
      <c r="BJ12" s="10">
        <f t="shared" si="8"/>
        <v>0</v>
      </c>
      <c r="BK12" s="10">
        <f t="shared" si="9"/>
        <v>0</v>
      </c>
      <c r="BL12" s="10">
        <f t="shared" si="10"/>
        <v>0</v>
      </c>
      <c r="BM12" s="10">
        <f t="shared" si="11"/>
        <v>0</v>
      </c>
      <c r="BN12" s="10">
        <f t="shared" si="12"/>
        <v>0</v>
      </c>
      <c r="BO12" s="10">
        <f t="shared" si="13"/>
        <v>0</v>
      </c>
      <c r="BP12" s="10">
        <f t="shared" si="14"/>
        <v>0</v>
      </c>
      <c r="BQ12" s="10">
        <f t="shared" si="15"/>
        <v>0</v>
      </c>
      <c r="BR12" s="10">
        <f t="shared" si="16"/>
        <v>0</v>
      </c>
      <c r="BS12" s="10">
        <f t="shared" si="17"/>
        <v>0</v>
      </c>
      <c r="BT12" s="10">
        <f t="shared" si="18"/>
        <v>0</v>
      </c>
      <c r="BU12" s="10">
        <f t="shared" si="19"/>
        <v>0</v>
      </c>
      <c r="BV12" s="10">
        <f t="shared" si="20"/>
        <v>0</v>
      </c>
      <c r="BW12" s="10">
        <f t="shared" si="21"/>
        <v>0</v>
      </c>
      <c r="BX12" s="10">
        <f t="shared" si="22"/>
        <v>0</v>
      </c>
      <c r="BY12" s="10">
        <f t="shared" si="23"/>
        <v>0</v>
      </c>
      <c r="BZ12" s="10"/>
      <c r="CA12" s="10" t="str">
        <f t="shared" si="24"/>
        <v>-</v>
      </c>
      <c r="CB12" s="10" t="str">
        <f t="shared" si="25"/>
        <v>-</v>
      </c>
      <c r="CC12" s="10" t="str">
        <f t="shared" si="26"/>
        <v>o/-</v>
      </c>
      <c r="CD12" s="10" t="str">
        <f t="shared" si="27"/>
        <v>-</v>
      </c>
      <c r="CE12" s="10" t="str">
        <f t="shared" si="28"/>
        <v>-</v>
      </c>
      <c r="CF12" s="10" t="str">
        <f t="shared" si="29"/>
        <v>-</v>
      </c>
      <c r="CG12" s="10" t="str">
        <f t="shared" si="30"/>
        <v>-</v>
      </c>
      <c r="CH12" s="10" t="str">
        <f t="shared" si="31"/>
        <v>-</v>
      </c>
      <c r="CI12" s="10" t="str">
        <f t="shared" si="32"/>
        <v>-</v>
      </c>
      <c r="CJ12" s="71" t="str">
        <f t="shared" si="33"/>
        <v>-</v>
      </c>
      <c r="CK12" s="10" t="str">
        <f t="shared" si="34"/>
        <v>-</v>
      </c>
      <c r="CL12" s="10" t="str">
        <f t="shared" si="35"/>
        <v>-</v>
      </c>
      <c r="CM12" s="10" t="str">
        <f t="shared" si="36"/>
        <v>-</v>
      </c>
      <c r="CN12" s="10" t="str">
        <f t="shared" si="37"/>
        <v>-</v>
      </c>
      <c r="CO12" s="10" t="str">
        <f t="shared" si="38"/>
        <v>o/-</v>
      </c>
      <c r="CP12" s="10" t="str">
        <f t="shared" si="39"/>
        <v>o/-</v>
      </c>
      <c r="CQ12" s="10" t="str">
        <f t="shared" si="40"/>
        <v>o/-</v>
      </c>
      <c r="CR12" s="10" t="str">
        <f t="shared" si="41"/>
        <v>o/-</v>
      </c>
      <c r="CS12" s="10" t="str">
        <f t="shared" si="42"/>
        <v>-</v>
      </c>
      <c r="CT12" s="10" t="str">
        <f t="shared" si="43"/>
        <v>-</v>
      </c>
      <c r="CU12" s="10" t="str">
        <f t="shared" si="44"/>
        <v>-</v>
      </c>
      <c r="CV12" s="10" t="str">
        <f t="shared" si="45"/>
        <v>-</v>
      </c>
      <c r="CW12" s="10" t="str">
        <f t="shared" si="46"/>
        <v>-</v>
      </c>
      <c r="CX12" s="10" t="str">
        <f t="shared" si="47"/>
        <v>0</v>
      </c>
      <c r="CY12" s="10" t="str">
        <f t="shared" si="48"/>
        <v>-</v>
      </c>
      <c r="CZ12" s="10" t="str">
        <f t="shared" si="49"/>
        <v>-</v>
      </c>
      <c r="DA12" s="73"/>
    </row>
    <row r="13" spans="2:105" x14ac:dyDescent="0.25">
      <c r="B13" s="84"/>
      <c r="C13" s="85"/>
      <c r="D13" s="95">
        <f t="shared" si="0"/>
        <v>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0">
        <f t="shared" si="1"/>
        <v>0</v>
      </c>
      <c r="BD13" s="10">
        <f t="shared" si="2"/>
        <v>0</v>
      </c>
      <c r="BE13" s="10">
        <f t="shared" si="3"/>
        <v>0</v>
      </c>
      <c r="BF13" s="10">
        <f t="shared" si="4"/>
        <v>0</v>
      </c>
      <c r="BG13" s="10">
        <f t="shared" si="5"/>
        <v>0</v>
      </c>
      <c r="BH13" s="10">
        <f t="shared" si="6"/>
        <v>0</v>
      </c>
      <c r="BI13" s="10">
        <f t="shared" si="7"/>
        <v>0</v>
      </c>
      <c r="BJ13" s="10">
        <f t="shared" si="8"/>
        <v>0</v>
      </c>
      <c r="BK13" s="10">
        <f t="shared" si="9"/>
        <v>0</v>
      </c>
      <c r="BL13" s="10">
        <f t="shared" si="10"/>
        <v>0</v>
      </c>
      <c r="BM13" s="10">
        <f t="shared" si="11"/>
        <v>0</v>
      </c>
      <c r="BN13" s="10">
        <f t="shared" si="12"/>
        <v>0</v>
      </c>
      <c r="BO13" s="10">
        <f t="shared" si="13"/>
        <v>0</v>
      </c>
      <c r="BP13" s="10">
        <f t="shared" si="14"/>
        <v>0</v>
      </c>
      <c r="BQ13" s="10">
        <f t="shared" si="15"/>
        <v>0</v>
      </c>
      <c r="BR13" s="10">
        <f t="shared" si="16"/>
        <v>0</v>
      </c>
      <c r="BS13" s="10">
        <f t="shared" si="17"/>
        <v>0</v>
      </c>
      <c r="BT13" s="10">
        <f t="shared" si="18"/>
        <v>0</v>
      </c>
      <c r="BU13" s="10">
        <f t="shared" si="19"/>
        <v>0</v>
      </c>
      <c r="BV13" s="10">
        <f t="shared" si="20"/>
        <v>0</v>
      </c>
      <c r="BW13" s="10">
        <f t="shared" si="21"/>
        <v>0</v>
      </c>
      <c r="BX13" s="10">
        <f t="shared" si="22"/>
        <v>0</v>
      </c>
      <c r="BY13" s="10">
        <f t="shared" si="23"/>
        <v>0</v>
      </c>
      <c r="BZ13" s="10"/>
      <c r="CA13" s="10" t="str">
        <f t="shared" si="24"/>
        <v>-</v>
      </c>
      <c r="CB13" s="10" t="str">
        <f t="shared" si="25"/>
        <v>-</v>
      </c>
      <c r="CC13" s="10" t="str">
        <f t="shared" si="26"/>
        <v>o/-</v>
      </c>
      <c r="CD13" s="10" t="str">
        <f t="shared" si="27"/>
        <v>-</v>
      </c>
      <c r="CE13" s="10" t="str">
        <f t="shared" si="28"/>
        <v>-</v>
      </c>
      <c r="CF13" s="10" t="str">
        <f t="shared" si="29"/>
        <v>-</v>
      </c>
      <c r="CG13" s="10" t="str">
        <f t="shared" si="30"/>
        <v>-</v>
      </c>
      <c r="CH13" s="10" t="str">
        <f t="shared" si="31"/>
        <v>-</v>
      </c>
      <c r="CI13" s="10" t="str">
        <f t="shared" si="32"/>
        <v>-</v>
      </c>
      <c r="CJ13" s="71" t="str">
        <f t="shared" si="33"/>
        <v>-</v>
      </c>
      <c r="CK13" s="10" t="str">
        <f t="shared" si="34"/>
        <v>-</v>
      </c>
      <c r="CL13" s="10" t="str">
        <f t="shared" si="35"/>
        <v>-</v>
      </c>
      <c r="CM13" s="10" t="str">
        <f t="shared" si="36"/>
        <v>-</v>
      </c>
      <c r="CN13" s="10" t="str">
        <f t="shared" si="37"/>
        <v>-</v>
      </c>
      <c r="CO13" s="10" t="str">
        <f t="shared" si="38"/>
        <v>o/-</v>
      </c>
      <c r="CP13" s="10" t="str">
        <f t="shared" si="39"/>
        <v>o/-</v>
      </c>
      <c r="CQ13" s="10" t="str">
        <f t="shared" si="40"/>
        <v>o/-</v>
      </c>
      <c r="CR13" s="10" t="str">
        <f t="shared" si="41"/>
        <v>o/-</v>
      </c>
      <c r="CS13" s="10" t="str">
        <f t="shared" si="42"/>
        <v>-</v>
      </c>
      <c r="CT13" s="10" t="str">
        <f t="shared" si="43"/>
        <v>-</v>
      </c>
      <c r="CU13" s="10" t="str">
        <f t="shared" si="44"/>
        <v>-</v>
      </c>
      <c r="CV13" s="10" t="str">
        <f t="shared" si="45"/>
        <v>-</v>
      </c>
      <c r="CW13" s="10" t="str">
        <f t="shared" si="46"/>
        <v>-</v>
      </c>
      <c r="CX13" s="10" t="str">
        <f t="shared" si="47"/>
        <v>0</v>
      </c>
      <c r="CY13" s="10" t="str">
        <f t="shared" si="48"/>
        <v>-</v>
      </c>
      <c r="CZ13" s="10" t="str">
        <f t="shared" si="49"/>
        <v>-</v>
      </c>
      <c r="DA13" s="73"/>
    </row>
    <row r="14" spans="2:105" x14ac:dyDescent="0.25">
      <c r="B14" s="84"/>
      <c r="C14" s="85"/>
      <c r="D14" s="95">
        <f t="shared" si="0"/>
        <v>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0">
        <f t="shared" si="1"/>
        <v>0</v>
      </c>
      <c r="BD14" s="10">
        <f t="shared" si="2"/>
        <v>0</v>
      </c>
      <c r="BE14" s="10">
        <f t="shared" si="3"/>
        <v>0</v>
      </c>
      <c r="BF14" s="10">
        <f t="shared" si="4"/>
        <v>0</v>
      </c>
      <c r="BG14" s="10">
        <f t="shared" si="5"/>
        <v>0</v>
      </c>
      <c r="BH14" s="10">
        <f t="shared" si="6"/>
        <v>0</v>
      </c>
      <c r="BI14" s="10">
        <f t="shared" si="7"/>
        <v>0</v>
      </c>
      <c r="BJ14" s="10">
        <f t="shared" si="8"/>
        <v>0</v>
      </c>
      <c r="BK14" s="10">
        <f t="shared" si="9"/>
        <v>0</v>
      </c>
      <c r="BL14" s="10">
        <f t="shared" si="10"/>
        <v>0</v>
      </c>
      <c r="BM14" s="10">
        <f t="shared" si="11"/>
        <v>0</v>
      </c>
      <c r="BN14" s="10">
        <f t="shared" si="12"/>
        <v>0</v>
      </c>
      <c r="BO14" s="10">
        <f t="shared" si="13"/>
        <v>0</v>
      </c>
      <c r="BP14" s="10">
        <f t="shared" si="14"/>
        <v>0</v>
      </c>
      <c r="BQ14" s="10">
        <f t="shared" si="15"/>
        <v>0</v>
      </c>
      <c r="BR14" s="10">
        <f t="shared" si="16"/>
        <v>0</v>
      </c>
      <c r="BS14" s="10">
        <f t="shared" si="17"/>
        <v>0</v>
      </c>
      <c r="BT14" s="10">
        <f t="shared" si="18"/>
        <v>0</v>
      </c>
      <c r="BU14" s="10">
        <f t="shared" si="19"/>
        <v>0</v>
      </c>
      <c r="BV14" s="10">
        <f t="shared" si="20"/>
        <v>0</v>
      </c>
      <c r="BW14" s="10">
        <f t="shared" si="21"/>
        <v>0</v>
      </c>
      <c r="BX14" s="10">
        <f t="shared" si="22"/>
        <v>0</v>
      </c>
      <c r="BY14" s="10">
        <f t="shared" si="23"/>
        <v>0</v>
      </c>
      <c r="BZ14" s="10"/>
      <c r="CA14" s="10" t="str">
        <f t="shared" si="24"/>
        <v>-</v>
      </c>
      <c r="CB14" s="10" t="str">
        <f t="shared" si="25"/>
        <v>-</v>
      </c>
      <c r="CC14" s="10" t="str">
        <f t="shared" si="26"/>
        <v>o/-</v>
      </c>
      <c r="CD14" s="10" t="str">
        <f t="shared" si="27"/>
        <v>-</v>
      </c>
      <c r="CE14" s="10" t="str">
        <f t="shared" si="28"/>
        <v>-</v>
      </c>
      <c r="CF14" s="10" t="str">
        <f t="shared" si="29"/>
        <v>-</v>
      </c>
      <c r="CG14" s="10" t="str">
        <f t="shared" si="30"/>
        <v>-</v>
      </c>
      <c r="CH14" s="10" t="str">
        <f t="shared" si="31"/>
        <v>-</v>
      </c>
      <c r="CI14" s="10" t="str">
        <f t="shared" si="32"/>
        <v>-</v>
      </c>
      <c r="CJ14" s="71" t="str">
        <f t="shared" si="33"/>
        <v>-</v>
      </c>
      <c r="CK14" s="10" t="str">
        <f t="shared" si="34"/>
        <v>-</v>
      </c>
      <c r="CL14" s="10" t="str">
        <f t="shared" si="35"/>
        <v>-</v>
      </c>
      <c r="CM14" s="10" t="str">
        <f t="shared" si="36"/>
        <v>-</v>
      </c>
      <c r="CN14" s="10" t="str">
        <f t="shared" si="37"/>
        <v>-</v>
      </c>
      <c r="CO14" s="10" t="str">
        <f t="shared" si="38"/>
        <v>o/-</v>
      </c>
      <c r="CP14" s="10" t="str">
        <f t="shared" si="39"/>
        <v>o/-</v>
      </c>
      <c r="CQ14" s="10" t="str">
        <f t="shared" si="40"/>
        <v>o/-</v>
      </c>
      <c r="CR14" s="10" t="str">
        <f t="shared" si="41"/>
        <v>o/-</v>
      </c>
      <c r="CS14" s="10" t="str">
        <f t="shared" si="42"/>
        <v>-</v>
      </c>
      <c r="CT14" s="10" t="str">
        <f t="shared" si="43"/>
        <v>-</v>
      </c>
      <c r="CU14" s="10" t="str">
        <f t="shared" si="44"/>
        <v>-</v>
      </c>
      <c r="CV14" s="10" t="str">
        <f t="shared" si="45"/>
        <v>-</v>
      </c>
      <c r="CW14" s="10" t="str">
        <f t="shared" si="46"/>
        <v>-</v>
      </c>
      <c r="CX14" s="10" t="str">
        <f t="shared" si="47"/>
        <v>0</v>
      </c>
      <c r="CY14" s="10" t="str">
        <f t="shared" si="48"/>
        <v>-</v>
      </c>
      <c r="CZ14" s="10" t="str">
        <f t="shared" si="49"/>
        <v>-</v>
      </c>
      <c r="DA14" s="73"/>
    </row>
    <row r="15" spans="2:105" x14ac:dyDescent="0.25">
      <c r="B15" s="84"/>
      <c r="C15" s="85"/>
      <c r="D15" s="95">
        <f t="shared" si="0"/>
        <v>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0">
        <f t="shared" si="1"/>
        <v>0</v>
      </c>
      <c r="BD15" s="10">
        <f t="shared" si="2"/>
        <v>0</v>
      </c>
      <c r="BE15" s="10">
        <f t="shared" si="3"/>
        <v>0</v>
      </c>
      <c r="BF15" s="10">
        <f t="shared" si="4"/>
        <v>0</v>
      </c>
      <c r="BG15" s="10">
        <f t="shared" si="5"/>
        <v>0</v>
      </c>
      <c r="BH15" s="10">
        <f t="shared" si="6"/>
        <v>0</v>
      </c>
      <c r="BI15" s="10">
        <f t="shared" si="7"/>
        <v>0</v>
      </c>
      <c r="BJ15" s="10">
        <f t="shared" si="8"/>
        <v>0</v>
      </c>
      <c r="BK15" s="10">
        <f t="shared" si="9"/>
        <v>0</v>
      </c>
      <c r="BL15" s="10">
        <f t="shared" si="10"/>
        <v>0</v>
      </c>
      <c r="BM15" s="10">
        <f t="shared" si="11"/>
        <v>0</v>
      </c>
      <c r="BN15" s="10">
        <f t="shared" si="12"/>
        <v>0</v>
      </c>
      <c r="BO15" s="10">
        <f t="shared" si="13"/>
        <v>0</v>
      </c>
      <c r="BP15" s="10">
        <f t="shared" si="14"/>
        <v>0</v>
      </c>
      <c r="BQ15" s="10">
        <f t="shared" si="15"/>
        <v>0</v>
      </c>
      <c r="BR15" s="10">
        <f t="shared" si="16"/>
        <v>0</v>
      </c>
      <c r="BS15" s="10">
        <f t="shared" si="17"/>
        <v>0</v>
      </c>
      <c r="BT15" s="10">
        <f t="shared" si="18"/>
        <v>0</v>
      </c>
      <c r="BU15" s="10">
        <f t="shared" si="19"/>
        <v>0</v>
      </c>
      <c r="BV15" s="10">
        <f t="shared" si="20"/>
        <v>0</v>
      </c>
      <c r="BW15" s="10">
        <f t="shared" si="21"/>
        <v>0</v>
      </c>
      <c r="BX15" s="10">
        <f t="shared" si="22"/>
        <v>0</v>
      </c>
      <c r="BY15" s="10">
        <f t="shared" si="23"/>
        <v>0</v>
      </c>
      <c r="BZ15" s="10"/>
      <c r="CA15" s="10" t="str">
        <f t="shared" si="24"/>
        <v>-</v>
      </c>
      <c r="CB15" s="10" t="str">
        <f t="shared" si="25"/>
        <v>-</v>
      </c>
      <c r="CC15" s="10" t="str">
        <f t="shared" si="26"/>
        <v>o/-</v>
      </c>
      <c r="CD15" s="10" t="str">
        <f t="shared" si="27"/>
        <v>-</v>
      </c>
      <c r="CE15" s="10" t="str">
        <f t="shared" si="28"/>
        <v>-</v>
      </c>
      <c r="CF15" s="10" t="str">
        <f t="shared" si="29"/>
        <v>-</v>
      </c>
      <c r="CG15" s="10" t="str">
        <f t="shared" si="30"/>
        <v>-</v>
      </c>
      <c r="CH15" s="10" t="str">
        <f t="shared" si="31"/>
        <v>-</v>
      </c>
      <c r="CI15" s="10" t="str">
        <f t="shared" si="32"/>
        <v>-</v>
      </c>
      <c r="CJ15" s="71" t="str">
        <f t="shared" si="33"/>
        <v>-</v>
      </c>
      <c r="CK15" s="10" t="str">
        <f t="shared" si="34"/>
        <v>-</v>
      </c>
      <c r="CL15" s="10" t="str">
        <f t="shared" si="35"/>
        <v>-</v>
      </c>
      <c r="CM15" s="10" t="str">
        <f t="shared" si="36"/>
        <v>-</v>
      </c>
      <c r="CN15" s="10" t="str">
        <f t="shared" si="37"/>
        <v>-</v>
      </c>
      <c r="CO15" s="10" t="str">
        <f t="shared" si="38"/>
        <v>o/-</v>
      </c>
      <c r="CP15" s="10" t="str">
        <f t="shared" si="39"/>
        <v>o/-</v>
      </c>
      <c r="CQ15" s="10" t="str">
        <f t="shared" si="40"/>
        <v>o/-</v>
      </c>
      <c r="CR15" s="10" t="str">
        <f t="shared" si="41"/>
        <v>o/-</v>
      </c>
      <c r="CS15" s="10" t="str">
        <f t="shared" si="42"/>
        <v>-</v>
      </c>
      <c r="CT15" s="10" t="str">
        <f t="shared" si="43"/>
        <v>-</v>
      </c>
      <c r="CU15" s="10" t="str">
        <f t="shared" si="44"/>
        <v>-</v>
      </c>
      <c r="CV15" s="10" t="str">
        <f t="shared" si="45"/>
        <v>-</v>
      </c>
      <c r="CW15" s="10" t="str">
        <f t="shared" si="46"/>
        <v>-</v>
      </c>
      <c r="CX15" s="10" t="str">
        <f t="shared" si="47"/>
        <v>0</v>
      </c>
      <c r="CY15" s="10" t="str">
        <f t="shared" si="48"/>
        <v>-</v>
      </c>
      <c r="CZ15" s="10" t="str">
        <f t="shared" si="49"/>
        <v>-</v>
      </c>
      <c r="DA15" s="73"/>
    </row>
    <row r="16" spans="2:105" x14ac:dyDescent="0.25">
      <c r="B16" s="84"/>
      <c r="C16" s="85"/>
      <c r="D16" s="95">
        <f t="shared" si="0"/>
        <v>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0">
        <f t="shared" si="1"/>
        <v>0</v>
      </c>
      <c r="BD16" s="10">
        <f t="shared" si="2"/>
        <v>0</v>
      </c>
      <c r="BE16" s="10">
        <f t="shared" si="3"/>
        <v>0</v>
      </c>
      <c r="BF16" s="10">
        <f t="shared" si="4"/>
        <v>0</v>
      </c>
      <c r="BG16" s="10">
        <f t="shared" si="5"/>
        <v>0</v>
      </c>
      <c r="BH16" s="10">
        <f t="shared" si="6"/>
        <v>0</v>
      </c>
      <c r="BI16" s="10">
        <f t="shared" si="7"/>
        <v>0</v>
      </c>
      <c r="BJ16" s="10">
        <f t="shared" si="8"/>
        <v>0</v>
      </c>
      <c r="BK16" s="10">
        <f t="shared" si="9"/>
        <v>0</v>
      </c>
      <c r="BL16" s="10">
        <f t="shared" si="10"/>
        <v>0</v>
      </c>
      <c r="BM16" s="10">
        <f t="shared" si="11"/>
        <v>0</v>
      </c>
      <c r="BN16" s="10">
        <f t="shared" si="12"/>
        <v>0</v>
      </c>
      <c r="BO16" s="10">
        <f t="shared" si="13"/>
        <v>0</v>
      </c>
      <c r="BP16" s="10">
        <f t="shared" si="14"/>
        <v>0</v>
      </c>
      <c r="BQ16" s="10">
        <f t="shared" si="15"/>
        <v>0</v>
      </c>
      <c r="BR16" s="10">
        <f t="shared" si="16"/>
        <v>0</v>
      </c>
      <c r="BS16" s="10">
        <f t="shared" si="17"/>
        <v>0</v>
      </c>
      <c r="BT16" s="10">
        <f t="shared" si="18"/>
        <v>0</v>
      </c>
      <c r="BU16" s="10">
        <f t="shared" si="19"/>
        <v>0</v>
      </c>
      <c r="BV16" s="10">
        <f t="shared" si="20"/>
        <v>0</v>
      </c>
      <c r="BW16" s="10">
        <f t="shared" si="21"/>
        <v>0</v>
      </c>
      <c r="BX16" s="10">
        <f t="shared" si="22"/>
        <v>0</v>
      </c>
      <c r="BY16" s="10">
        <f t="shared" si="23"/>
        <v>0</v>
      </c>
      <c r="BZ16" s="10"/>
      <c r="CA16" s="10" t="str">
        <f t="shared" si="24"/>
        <v>-</v>
      </c>
      <c r="CB16" s="10" t="str">
        <f t="shared" si="25"/>
        <v>-</v>
      </c>
      <c r="CC16" s="10" t="str">
        <f t="shared" si="26"/>
        <v>o/-</v>
      </c>
      <c r="CD16" s="10" t="str">
        <f t="shared" si="27"/>
        <v>-</v>
      </c>
      <c r="CE16" s="10" t="str">
        <f t="shared" si="28"/>
        <v>-</v>
      </c>
      <c r="CF16" s="10" t="str">
        <f t="shared" si="29"/>
        <v>-</v>
      </c>
      <c r="CG16" s="10" t="str">
        <f t="shared" si="30"/>
        <v>-</v>
      </c>
      <c r="CH16" s="10" t="str">
        <f t="shared" si="31"/>
        <v>-</v>
      </c>
      <c r="CI16" s="10" t="str">
        <f t="shared" si="32"/>
        <v>-</v>
      </c>
      <c r="CJ16" s="71" t="str">
        <f t="shared" si="33"/>
        <v>-</v>
      </c>
      <c r="CK16" s="10" t="str">
        <f t="shared" si="34"/>
        <v>-</v>
      </c>
      <c r="CL16" s="10" t="str">
        <f t="shared" si="35"/>
        <v>-</v>
      </c>
      <c r="CM16" s="10" t="str">
        <f t="shared" si="36"/>
        <v>-</v>
      </c>
      <c r="CN16" s="10" t="str">
        <f t="shared" si="37"/>
        <v>-</v>
      </c>
      <c r="CO16" s="10" t="str">
        <f t="shared" si="38"/>
        <v>o/-</v>
      </c>
      <c r="CP16" s="10" t="str">
        <f t="shared" si="39"/>
        <v>o/-</v>
      </c>
      <c r="CQ16" s="10" t="str">
        <f t="shared" si="40"/>
        <v>o/-</v>
      </c>
      <c r="CR16" s="10" t="str">
        <f t="shared" si="41"/>
        <v>o/-</v>
      </c>
      <c r="CS16" s="10" t="str">
        <f t="shared" si="42"/>
        <v>-</v>
      </c>
      <c r="CT16" s="10" t="str">
        <f t="shared" si="43"/>
        <v>-</v>
      </c>
      <c r="CU16" s="10" t="str">
        <f t="shared" si="44"/>
        <v>-</v>
      </c>
      <c r="CV16" s="10" t="str">
        <f t="shared" si="45"/>
        <v>-</v>
      </c>
      <c r="CW16" s="10" t="str">
        <f t="shared" si="46"/>
        <v>-</v>
      </c>
      <c r="CX16" s="10" t="str">
        <f t="shared" si="47"/>
        <v>0</v>
      </c>
      <c r="CY16" s="10" t="str">
        <f t="shared" si="48"/>
        <v>-</v>
      </c>
      <c r="CZ16" s="10" t="str">
        <f t="shared" si="49"/>
        <v>-</v>
      </c>
      <c r="DA16" s="73"/>
    </row>
    <row r="17" spans="2:105" x14ac:dyDescent="0.25">
      <c r="B17" s="84"/>
      <c r="C17" s="85"/>
      <c r="D17" s="95">
        <f t="shared" si="0"/>
        <v>0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0">
        <f t="shared" si="1"/>
        <v>0</v>
      </c>
      <c r="BD17" s="10">
        <f t="shared" si="2"/>
        <v>0</v>
      </c>
      <c r="BE17" s="10">
        <f t="shared" si="3"/>
        <v>0</v>
      </c>
      <c r="BF17" s="10">
        <f t="shared" si="4"/>
        <v>0</v>
      </c>
      <c r="BG17" s="10">
        <f t="shared" si="5"/>
        <v>0</v>
      </c>
      <c r="BH17" s="10">
        <f t="shared" si="6"/>
        <v>0</v>
      </c>
      <c r="BI17" s="10">
        <f t="shared" si="7"/>
        <v>0</v>
      </c>
      <c r="BJ17" s="10">
        <f t="shared" si="8"/>
        <v>0</v>
      </c>
      <c r="BK17" s="10">
        <f t="shared" si="9"/>
        <v>0</v>
      </c>
      <c r="BL17" s="10">
        <f t="shared" si="10"/>
        <v>0</v>
      </c>
      <c r="BM17" s="10">
        <f t="shared" si="11"/>
        <v>0</v>
      </c>
      <c r="BN17" s="10">
        <f t="shared" si="12"/>
        <v>0</v>
      </c>
      <c r="BO17" s="10">
        <f t="shared" si="13"/>
        <v>0</v>
      </c>
      <c r="BP17" s="10">
        <f t="shared" si="14"/>
        <v>0</v>
      </c>
      <c r="BQ17" s="10">
        <f t="shared" si="15"/>
        <v>0</v>
      </c>
      <c r="BR17" s="10">
        <f t="shared" si="16"/>
        <v>0</v>
      </c>
      <c r="BS17" s="10">
        <f t="shared" si="17"/>
        <v>0</v>
      </c>
      <c r="BT17" s="10">
        <f t="shared" si="18"/>
        <v>0</v>
      </c>
      <c r="BU17" s="10">
        <f t="shared" si="19"/>
        <v>0</v>
      </c>
      <c r="BV17" s="10">
        <f t="shared" si="20"/>
        <v>0</v>
      </c>
      <c r="BW17" s="10">
        <f t="shared" si="21"/>
        <v>0</v>
      </c>
      <c r="BX17" s="10">
        <f t="shared" si="22"/>
        <v>0</v>
      </c>
      <c r="BY17" s="10">
        <f t="shared" si="23"/>
        <v>0</v>
      </c>
      <c r="BZ17" s="10"/>
      <c r="CA17" s="10" t="str">
        <f t="shared" si="24"/>
        <v>-</v>
      </c>
      <c r="CB17" s="10" t="str">
        <f t="shared" si="25"/>
        <v>-</v>
      </c>
      <c r="CC17" s="10" t="str">
        <f t="shared" si="26"/>
        <v>o/-</v>
      </c>
      <c r="CD17" s="10" t="str">
        <f t="shared" si="27"/>
        <v>-</v>
      </c>
      <c r="CE17" s="10" t="str">
        <f t="shared" si="28"/>
        <v>-</v>
      </c>
      <c r="CF17" s="10" t="str">
        <f t="shared" si="29"/>
        <v>-</v>
      </c>
      <c r="CG17" s="10" t="str">
        <f t="shared" si="30"/>
        <v>-</v>
      </c>
      <c r="CH17" s="10" t="str">
        <f t="shared" si="31"/>
        <v>-</v>
      </c>
      <c r="CI17" s="10" t="str">
        <f t="shared" si="32"/>
        <v>-</v>
      </c>
      <c r="CJ17" s="71" t="str">
        <f t="shared" si="33"/>
        <v>-</v>
      </c>
      <c r="CK17" s="10" t="str">
        <f t="shared" si="34"/>
        <v>-</v>
      </c>
      <c r="CL17" s="10" t="str">
        <f t="shared" si="35"/>
        <v>-</v>
      </c>
      <c r="CM17" s="10" t="str">
        <f t="shared" si="36"/>
        <v>-</v>
      </c>
      <c r="CN17" s="10" t="str">
        <f t="shared" si="37"/>
        <v>-</v>
      </c>
      <c r="CO17" s="10" t="str">
        <f t="shared" si="38"/>
        <v>o/-</v>
      </c>
      <c r="CP17" s="10" t="str">
        <f t="shared" si="39"/>
        <v>o/-</v>
      </c>
      <c r="CQ17" s="10" t="str">
        <f t="shared" si="40"/>
        <v>o/-</v>
      </c>
      <c r="CR17" s="10" t="str">
        <f t="shared" si="41"/>
        <v>o/-</v>
      </c>
      <c r="CS17" s="10" t="str">
        <f t="shared" si="42"/>
        <v>-</v>
      </c>
      <c r="CT17" s="10" t="str">
        <f t="shared" si="43"/>
        <v>-</v>
      </c>
      <c r="CU17" s="10" t="str">
        <f t="shared" si="44"/>
        <v>-</v>
      </c>
      <c r="CV17" s="10" t="str">
        <f t="shared" si="45"/>
        <v>-</v>
      </c>
      <c r="CW17" s="10" t="str">
        <f t="shared" si="46"/>
        <v>-</v>
      </c>
      <c r="CX17" s="10" t="str">
        <f t="shared" si="47"/>
        <v>0</v>
      </c>
      <c r="CY17" s="10" t="str">
        <f t="shared" si="48"/>
        <v>-</v>
      </c>
      <c r="CZ17" s="10" t="str">
        <f t="shared" si="49"/>
        <v>-</v>
      </c>
      <c r="DA17" s="73"/>
    </row>
    <row r="18" spans="2:105" x14ac:dyDescent="0.25">
      <c r="B18" s="84"/>
      <c r="C18" s="85"/>
      <c r="D18" s="95">
        <f t="shared" si="0"/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0">
        <f t="shared" si="1"/>
        <v>0</v>
      </c>
      <c r="BD18" s="10">
        <f t="shared" si="2"/>
        <v>0</v>
      </c>
      <c r="BE18" s="10">
        <f t="shared" si="3"/>
        <v>0</v>
      </c>
      <c r="BF18" s="10">
        <f t="shared" si="4"/>
        <v>0</v>
      </c>
      <c r="BG18" s="10">
        <f t="shared" si="5"/>
        <v>0</v>
      </c>
      <c r="BH18" s="10">
        <f t="shared" si="6"/>
        <v>0</v>
      </c>
      <c r="BI18" s="10">
        <f t="shared" si="7"/>
        <v>0</v>
      </c>
      <c r="BJ18" s="10">
        <f t="shared" si="8"/>
        <v>0</v>
      </c>
      <c r="BK18" s="10">
        <f t="shared" si="9"/>
        <v>0</v>
      </c>
      <c r="BL18" s="10">
        <f t="shared" si="10"/>
        <v>0</v>
      </c>
      <c r="BM18" s="10">
        <f t="shared" si="11"/>
        <v>0</v>
      </c>
      <c r="BN18" s="10">
        <f t="shared" si="12"/>
        <v>0</v>
      </c>
      <c r="BO18" s="10">
        <f t="shared" si="13"/>
        <v>0</v>
      </c>
      <c r="BP18" s="10">
        <f t="shared" si="14"/>
        <v>0</v>
      </c>
      <c r="BQ18" s="10">
        <f t="shared" si="15"/>
        <v>0</v>
      </c>
      <c r="BR18" s="10">
        <f t="shared" si="16"/>
        <v>0</v>
      </c>
      <c r="BS18" s="10">
        <f t="shared" si="17"/>
        <v>0</v>
      </c>
      <c r="BT18" s="10">
        <f t="shared" si="18"/>
        <v>0</v>
      </c>
      <c r="BU18" s="10">
        <f t="shared" si="19"/>
        <v>0</v>
      </c>
      <c r="BV18" s="10">
        <f t="shared" si="20"/>
        <v>0</v>
      </c>
      <c r="BW18" s="10">
        <f t="shared" si="21"/>
        <v>0</v>
      </c>
      <c r="BX18" s="10">
        <f t="shared" si="22"/>
        <v>0</v>
      </c>
      <c r="BY18" s="10">
        <f t="shared" si="23"/>
        <v>0</v>
      </c>
      <c r="BZ18" s="10"/>
      <c r="CA18" s="10" t="str">
        <f t="shared" si="24"/>
        <v>-</v>
      </c>
      <c r="CB18" s="10" t="str">
        <f t="shared" si="25"/>
        <v>-</v>
      </c>
      <c r="CC18" s="10" t="str">
        <f t="shared" si="26"/>
        <v>o/-</v>
      </c>
      <c r="CD18" s="10" t="str">
        <f t="shared" si="27"/>
        <v>-</v>
      </c>
      <c r="CE18" s="10" t="str">
        <f t="shared" si="28"/>
        <v>-</v>
      </c>
      <c r="CF18" s="10" t="str">
        <f t="shared" si="29"/>
        <v>-</v>
      </c>
      <c r="CG18" s="10" t="str">
        <f t="shared" si="30"/>
        <v>-</v>
      </c>
      <c r="CH18" s="10" t="str">
        <f t="shared" si="31"/>
        <v>-</v>
      </c>
      <c r="CI18" s="10" t="str">
        <f t="shared" si="32"/>
        <v>-</v>
      </c>
      <c r="CJ18" s="71" t="str">
        <f t="shared" si="33"/>
        <v>-</v>
      </c>
      <c r="CK18" s="10" t="str">
        <f t="shared" si="34"/>
        <v>-</v>
      </c>
      <c r="CL18" s="10" t="str">
        <f t="shared" si="35"/>
        <v>-</v>
      </c>
      <c r="CM18" s="10" t="str">
        <f t="shared" si="36"/>
        <v>-</v>
      </c>
      <c r="CN18" s="10" t="str">
        <f t="shared" si="37"/>
        <v>-</v>
      </c>
      <c r="CO18" s="10" t="str">
        <f t="shared" si="38"/>
        <v>o/-</v>
      </c>
      <c r="CP18" s="10" t="str">
        <f t="shared" si="39"/>
        <v>o/-</v>
      </c>
      <c r="CQ18" s="10" t="str">
        <f t="shared" si="40"/>
        <v>o/-</v>
      </c>
      <c r="CR18" s="10" t="str">
        <f t="shared" si="41"/>
        <v>o/-</v>
      </c>
      <c r="CS18" s="10" t="str">
        <f t="shared" si="42"/>
        <v>-</v>
      </c>
      <c r="CT18" s="10" t="str">
        <f t="shared" si="43"/>
        <v>-</v>
      </c>
      <c r="CU18" s="10" t="str">
        <f t="shared" si="44"/>
        <v>-</v>
      </c>
      <c r="CV18" s="10" t="str">
        <f t="shared" si="45"/>
        <v>-</v>
      </c>
      <c r="CW18" s="10" t="str">
        <f t="shared" si="46"/>
        <v>-</v>
      </c>
      <c r="CX18" s="10" t="str">
        <f t="shared" si="47"/>
        <v>0</v>
      </c>
      <c r="CY18" s="10" t="str">
        <f t="shared" si="48"/>
        <v>-</v>
      </c>
      <c r="CZ18" s="10" t="str">
        <f t="shared" si="49"/>
        <v>-</v>
      </c>
      <c r="DA18" s="73"/>
    </row>
    <row r="19" spans="2:105" x14ac:dyDescent="0.25">
      <c r="B19" s="84"/>
      <c r="C19" s="85"/>
      <c r="D19" s="95">
        <f t="shared" si="0"/>
        <v>0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0">
        <f t="shared" si="1"/>
        <v>0</v>
      </c>
      <c r="BD19" s="10">
        <f t="shared" si="2"/>
        <v>0</v>
      </c>
      <c r="BE19" s="10">
        <f t="shared" si="3"/>
        <v>0</v>
      </c>
      <c r="BF19" s="10">
        <f t="shared" si="4"/>
        <v>0</v>
      </c>
      <c r="BG19" s="10">
        <f t="shared" si="5"/>
        <v>0</v>
      </c>
      <c r="BH19" s="10">
        <f t="shared" si="6"/>
        <v>0</v>
      </c>
      <c r="BI19" s="10">
        <f t="shared" si="7"/>
        <v>0</v>
      </c>
      <c r="BJ19" s="10">
        <f t="shared" si="8"/>
        <v>0</v>
      </c>
      <c r="BK19" s="10">
        <f t="shared" si="9"/>
        <v>0</v>
      </c>
      <c r="BL19" s="10">
        <f t="shared" si="10"/>
        <v>0</v>
      </c>
      <c r="BM19" s="10">
        <f t="shared" si="11"/>
        <v>0</v>
      </c>
      <c r="BN19" s="10">
        <f t="shared" si="12"/>
        <v>0</v>
      </c>
      <c r="BO19" s="10">
        <f t="shared" si="13"/>
        <v>0</v>
      </c>
      <c r="BP19" s="10">
        <f t="shared" si="14"/>
        <v>0</v>
      </c>
      <c r="BQ19" s="10">
        <f t="shared" si="15"/>
        <v>0</v>
      </c>
      <c r="BR19" s="10">
        <f t="shared" si="16"/>
        <v>0</v>
      </c>
      <c r="BS19" s="10">
        <f t="shared" si="17"/>
        <v>0</v>
      </c>
      <c r="BT19" s="10">
        <f t="shared" si="18"/>
        <v>0</v>
      </c>
      <c r="BU19" s="10">
        <f t="shared" si="19"/>
        <v>0</v>
      </c>
      <c r="BV19" s="10">
        <f t="shared" si="20"/>
        <v>0</v>
      </c>
      <c r="BW19" s="10">
        <f t="shared" si="21"/>
        <v>0</v>
      </c>
      <c r="BX19" s="10">
        <f t="shared" si="22"/>
        <v>0</v>
      </c>
      <c r="BY19" s="10">
        <f t="shared" si="23"/>
        <v>0</v>
      </c>
      <c r="BZ19" s="10"/>
      <c r="CA19" s="10" t="str">
        <f t="shared" si="24"/>
        <v>-</v>
      </c>
      <c r="CB19" s="10" t="str">
        <f t="shared" si="25"/>
        <v>-</v>
      </c>
      <c r="CC19" s="10" t="str">
        <f t="shared" si="26"/>
        <v>o/-</v>
      </c>
      <c r="CD19" s="10" t="str">
        <f t="shared" si="27"/>
        <v>-</v>
      </c>
      <c r="CE19" s="10" t="str">
        <f t="shared" si="28"/>
        <v>-</v>
      </c>
      <c r="CF19" s="10" t="str">
        <f t="shared" si="29"/>
        <v>-</v>
      </c>
      <c r="CG19" s="10" t="str">
        <f t="shared" si="30"/>
        <v>-</v>
      </c>
      <c r="CH19" s="10" t="str">
        <f t="shared" si="31"/>
        <v>-</v>
      </c>
      <c r="CI19" s="10" t="str">
        <f t="shared" si="32"/>
        <v>-</v>
      </c>
      <c r="CJ19" s="71" t="str">
        <f t="shared" si="33"/>
        <v>-</v>
      </c>
      <c r="CK19" s="10" t="str">
        <f t="shared" si="34"/>
        <v>-</v>
      </c>
      <c r="CL19" s="10" t="str">
        <f t="shared" si="35"/>
        <v>-</v>
      </c>
      <c r="CM19" s="10" t="str">
        <f t="shared" si="36"/>
        <v>-</v>
      </c>
      <c r="CN19" s="10" t="str">
        <f t="shared" si="37"/>
        <v>-</v>
      </c>
      <c r="CO19" s="10" t="str">
        <f t="shared" si="38"/>
        <v>o/-</v>
      </c>
      <c r="CP19" s="10" t="str">
        <f t="shared" si="39"/>
        <v>o/-</v>
      </c>
      <c r="CQ19" s="10" t="str">
        <f t="shared" si="40"/>
        <v>o/-</v>
      </c>
      <c r="CR19" s="10" t="str">
        <f t="shared" si="41"/>
        <v>o/-</v>
      </c>
      <c r="CS19" s="10" t="str">
        <f t="shared" si="42"/>
        <v>-</v>
      </c>
      <c r="CT19" s="10" t="str">
        <f t="shared" si="43"/>
        <v>-</v>
      </c>
      <c r="CU19" s="10" t="str">
        <f t="shared" si="44"/>
        <v>-</v>
      </c>
      <c r="CV19" s="10" t="str">
        <f t="shared" si="45"/>
        <v>-</v>
      </c>
      <c r="CW19" s="10" t="str">
        <f t="shared" si="46"/>
        <v>-</v>
      </c>
      <c r="CX19" s="10" t="str">
        <f t="shared" si="47"/>
        <v>0</v>
      </c>
      <c r="CY19" s="10" t="str">
        <f t="shared" si="48"/>
        <v>-</v>
      </c>
      <c r="CZ19" s="10" t="str">
        <f t="shared" si="49"/>
        <v>-</v>
      </c>
      <c r="DA19" s="73"/>
    </row>
    <row r="20" spans="2:105" x14ac:dyDescent="0.25">
      <c r="B20" s="84"/>
      <c r="C20" s="85"/>
      <c r="D20" s="95">
        <f t="shared" si="0"/>
        <v>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0">
        <f t="shared" si="1"/>
        <v>0</v>
      </c>
      <c r="BD20" s="10">
        <f t="shared" si="2"/>
        <v>0</v>
      </c>
      <c r="BE20" s="10">
        <f t="shared" si="3"/>
        <v>0</v>
      </c>
      <c r="BF20" s="10">
        <f t="shared" si="4"/>
        <v>0</v>
      </c>
      <c r="BG20" s="10">
        <f t="shared" si="5"/>
        <v>0</v>
      </c>
      <c r="BH20" s="10">
        <f t="shared" si="6"/>
        <v>0</v>
      </c>
      <c r="BI20" s="10">
        <f t="shared" si="7"/>
        <v>0</v>
      </c>
      <c r="BJ20" s="10">
        <f t="shared" si="8"/>
        <v>0</v>
      </c>
      <c r="BK20" s="10">
        <f t="shared" si="9"/>
        <v>0</v>
      </c>
      <c r="BL20" s="10">
        <f t="shared" si="10"/>
        <v>0</v>
      </c>
      <c r="BM20" s="10">
        <f t="shared" si="11"/>
        <v>0</v>
      </c>
      <c r="BN20" s="10">
        <f t="shared" si="12"/>
        <v>0</v>
      </c>
      <c r="BO20" s="10">
        <f t="shared" si="13"/>
        <v>0</v>
      </c>
      <c r="BP20" s="10">
        <f t="shared" si="14"/>
        <v>0</v>
      </c>
      <c r="BQ20" s="10">
        <f t="shared" si="15"/>
        <v>0</v>
      </c>
      <c r="BR20" s="10">
        <f t="shared" si="16"/>
        <v>0</v>
      </c>
      <c r="BS20" s="10">
        <f t="shared" si="17"/>
        <v>0</v>
      </c>
      <c r="BT20" s="10">
        <f t="shared" si="18"/>
        <v>0</v>
      </c>
      <c r="BU20" s="10">
        <f t="shared" si="19"/>
        <v>0</v>
      </c>
      <c r="BV20" s="10">
        <f t="shared" si="20"/>
        <v>0</v>
      </c>
      <c r="BW20" s="10">
        <f t="shared" si="21"/>
        <v>0</v>
      </c>
      <c r="BX20" s="10">
        <f t="shared" si="22"/>
        <v>0</v>
      </c>
      <c r="BY20" s="10">
        <f t="shared" si="23"/>
        <v>0</v>
      </c>
      <c r="BZ20" s="10"/>
      <c r="CA20" s="10" t="str">
        <f t="shared" si="24"/>
        <v>-</v>
      </c>
      <c r="CB20" s="10" t="str">
        <f t="shared" si="25"/>
        <v>-</v>
      </c>
      <c r="CC20" s="10" t="str">
        <f t="shared" si="26"/>
        <v>o/-</v>
      </c>
      <c r="CD20" s="10" t="str">
        <f t="shared" si="27"/>
        <v>-</v>
      </c>
      <c r="CE20" s="10" t="str">
        <f t="shared" si="28"/>
        <v>-</v>
      </c>
      <c r="CF20" s="10" t="str">
        <f t="shared" si="29"/>
        <v>-</v>
      </c>
      <c r="CG20" s="10" t="str">
        <f t="shared" si="30"/>
        <v>-</v>
      </c>
      <c r="CH20" s="10" t="str">
        <f t="shared" si="31"/>
        <v>-</v>
      </c>
      <c r="CI20" s="10" t="str">
        <f t="shared" si="32"/>
        <v>-</v>
      </c>
      <c r="CJ20" s="71" t="str">
        <f t="shared" si="33"/>
        <v>-</v>
      </c>
      <c r="CK20" s="10" t="str">
        <f t="shared" si="34"/>
        <v>-</v>
      </c>
      <c r="CL20" s="10" t="str">
        <f t="shared" si="35"/>
        <v>-</v>
      </c>
      <c r="CM20" s="10" t="str">
        <f t="shared" si="36"/>
        <v>-</v>
      </c>
      <c r="CN20" s="10" t="str">
        <f t="shared" si="37"/>
        <v>-</v>
      </c>
      <c r="CO20" s="10" t="str">
        <f t="shared" si="38"/>
        <v>o/-</v>
      </c>
      <c r="CP20" s="10" t="str">
        <f t="shared" si="39"/>
        <v>o/-</v>
      </c>
      <c r="CQ20" s="10" t="str">
        <f t="shared" si="40"/>
        <v>o/-</v>
      </c>
      <c r="CR20" s="10" t="str">
        <f t="shared" si="41"/>
        <v>o/-</v>
      </c>
      <c r="CS20" s="10" t="str">
        <f t="shared" si="42"/>
        <v>-</v>
      </c>
      <c r="CT20" s="10" t="str">
        <f t="shared" si="43"/>
        <v>-</v>
      </c>
      <c r="CU20" s="10" t="str">
        <f t="shared" si="44"/>
        <v>-</v>
      </c>
      <c r="CV20" s="10" t="str">
        <f t="shared" si="45"/>
        <v>-</v>
      </c>
      <c r="CW20" s="10" t="str">
        <f t="shared" si="46"/>
        <v>-</v>
      </c>
      <c r="CX20" s="10" t="str">
        <f t="shared" si="47"/>
        <v>0</v>
      </c>
      <c r="CY20" s="10" t="str">
        <f t="shared" si="48"/>
        <v>-</v>
      </c>
      <c r="CZ20" s="10" t="str">
        <f t="shared" si="49"/>
        <v>-</v>
      </c>
      <c r="DA20" s="73"/>
    </row>
    <row r="21" spans="2:105" x14ac:dyDescent="0.25">
      <c r="B21" s="84"/>
      <c r="C21" s="85"/>
      <c r="D21" s="95">
        <f t="shared" si="0"/>
        <v>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0">
        <f t="shared" si="1"/>
        <v>0</v>
      </c>
      <c r="BD21" s="10">
        <f t="shared" si="2"/>
        <v>0</v>
      </c>
      <c r="BE21" s="10">
        <f t="shared" si="3"/>
        <v>0</v>
      </c>
      <c r="BF21" s="10">
        <f t="shared" si="4"/>
        <v>0</v>
      </c>
      <c r="BG21" s="10">
        <f t="shared" si="5"/>
        <v>0</v>
      </c>
      <c r="BH21" s="10">
        <f t="shared" si="6"/>
        <v>0</v>
      </c>
      <c r="BI21" s="10">
        <f t="shared" si="7"/>
        <v>0</v>
      </c>
      <c r="BJ21" s="10">
        <f t="shared" si="8"/>
        <v>0</v>
      </c>
      <c r="BK21" s="10">
        <f t="shared" si="9"/>
        <v>0</v>
      </c>
      <c r="BL21" s="10">
        <f t="shared" si="10"/>
        <v>0</v>
      </c>
      <c r="BM21" s="10">
        <f t="shared" si="11"/>
        <v>0</v>
      </c>
      <c r="BN21" s="10">
        <f t="shared" si="12"/>
        <v>0</v>
      </c>
      <c r="BO21" s="10">
        <f t="shared" si="13"/>
        <v>0</v>
      </c>
      <c r="BP21" s="10">
        <f t="shared" si="14"/>
        <v>0</v>
      </c>
      <c r="BQ21" s="10">
        <f t="shared" si="15"/>
        <v>0</v>
      </c>
      <c r="BR21" s="10">
        <f t="shared" si="16"/>
        <v>0</v>
      </c>
      <c r="BS21" s="10">
        <f t="shared" si="17"/>
        <v>0</v>
      </c>
      <c r="BT21" s="10">
        <f t="shared" si="18"/>
        <v>0</v>
      </c>
      <c r="BU21" s="10">
        <f t="shared" si="19"/>
        <v>0</v>
      </c>
      <c r="BV21" s="10">
        <f t="shared" si="20"/>
        <v>0</v>
      </c>
      <c r="BW21" s="10">
        <f t="shared" si="21"/>
        <v>0</v>
      </c>
      <c r="BX21" s="10">
        <f t="shared" si="22"/>
        <v>0</v>
      </c>
      <c r="BY21" s="10">
        <f t="shared" si="23"/>
        <v>0</v>
      </c>
      <c r="BZ21" s="10"/>
      <c r="CA21" s="10" t="str">
        <f t="shared" si="24"/>
        <v>-</v>
      </c>
      <c r="CB21" s="10" t="str">
        <f t="shared" si="25"/>
        <v>-</v>
      </c>
      <c r="CC21" s="10" t="str">
        <f t="shared" si="26"/>
        <v>o/-</v>
      </c>
      <c r="CD21" s="10" t="str">
        <f t="shared" si="27"/>
        <v>-</v>
      </c>
      <c r="CE21" s="10" t="str">
        <f t="shared" si="28"/>
        <v>-</v>
      </c>
      <c r="CF21" s="10" t="str">
        <f t="shared" si="29"/>
        <v>-</v>
      </c>
      <c r="CG21" s="10" t="str">
        <f t="shared" si="30"/>
        <v>-</v>
      </c>
      <c r="CH21" s="10" t="str">
        <f t="shared" si="31"/>
        <v>-</v>
      </c>
      <c r="CI21" s="10" t="str">
        <f t="shared" si="32"/>
        <v>-</v>
      </c>
      <c r="CJ21" s="71" t="str">
        <f t="shared" si="33"/>
        <v>-</v>
      </c>
      <c r="CK21" s="10" t="str">
        <f t="shared" si="34"/>
        <v>-</v>
      </c>
      <c r="CL21" s="10" t="str">
        <f t="shared" si="35"/>
        <v>-</v>
      </c>
      <c r="CM21" s="10" t="str">
        <f t="shared" si="36"/>
        <v>-</v>
      </c>
      <c r="CN21" s="10" t="str">
        <f t="shared" si="37"/>
        <v>-</v>
      </c>
      <c r="CO21" s="10" t="str">
        <f t="shared" si="38"/>
        <v>o/-</v>
      </c>
      <c r="CP21" s="10" t="str">
        <f t="shared" si="39"/>
        <v>o/-</v>
      </c>
      <c r="CQ21" s="10" t="str">
        <f t="shared" si="40"/>
        <v>o/-</v>
      </c>
      <c r="CR21" s="10" t="str">
        <f t="shared" si="41"/>
        <v>o/-</v>
      </c>
      <c r="CS21" s="10" t="str">
        <f t="shared" si="42"/>
        <v>-</v>
      </c>
      <c r="CT21" s="10" t="str">
        <f t="shared" si="43"/>
        <v>-</v>
      </c>
      <c r="CU21" s="10" t="str">
        <f t="shared" si="44"/>
        <v>-</v>
      </c>
      <c r="CV21" s="10" t="str">
        <f t="shared" si="45"/>
        <v>-</v>
      </c>
      <c r="CW21" s="10" t="str">
        <f t="shared" si="46"/>
        <v>-</v>
      </c>
      <c r="CX21" s="10" t="str">
        <f t="shared" si="47"/>
        <v>0</v>
      </c>
      <c r="CY21" s="10" t="str">
        <f t="shared" si="48"/>
        <v>-</v>
      </c>
      <c r="CZ21" s="10" t="str">
        <f t="shared" si="49"/>
        <v>-</v>
      </c>
      <c r="DA21" s="73"/>
    </row>
    <row r="22" spans="2:105" x14ac:dyDescent="0.25">
      <c r="B22" s="84"/>
      <c r="C22" s="85"/>
      <c r="D22" s="95">
        <f t="shared" si="0"/>
        <v>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0">
        <f t="shared" si="1"/>
        <v>0</v>
      </c>
      <c r="BD22" s="10">
        <f t="shared" si="2"/>
        <v>0</v>
      </c>
      <c r="BE22" s="10">
        <f t="shared" si="3"/>
        <v>0</v>
      </c>
      <c r="BF22" s="10">
        <f t="shared" si="4"/>
        <v>0</v>
      </c>
      <c r="BG22" s="10">
        <f t="shared" si="5"/>
        <v>0</v>
      </c>
      <c r="BH22" s="10">
        <f t="shared" si="6"/>
        <v>0</v>
      </c>
      <c r="BI22" s="10">
        <f t="shared" si="7"/>
        <v>0</v>
      </c>
      <c r="BJ22" s="10">
        <f t="shared" si="8"/>
        <v>0</v>
      </c>
      <c r="BK22" s="10">
        <f t="shared" si="9"/>
        <v>0</v>
      </c>
      <c r="BL22" s="10">
        <f t="shared" si="10"/>
        <v>0</v>
      </c>
      <c r="BM22" s="10">
        <f t="shared" si="11"/>
        <v>0</v>
      </c>
      <c r="BN22" s="10">
        <f t="shared" si="12"/>
        <v>0</v>
      </c>
      <c r="BO22" s="10">
        <f t="shared" si="13"/>
        <v>0</v>
      </c>
      <c r="BP22" s="10">
        <f t="shared" si="14"/>
        <v>0</v>
      </c>
      <c r="BQ22" s="10">
        <f t="shared" si="15"/>
        <v>0</v>
      </c>
      <c r="BR22" s="10">
        <f t="shared" si="16"/>
        <v>0</v>
      </c>
      <c r="BS22" s="10">
        <f t="shared" si="17"/>
        <v>0</v>
      </c>
      <c r="BT22" s="10">
        <f t="shared" si="18"/>
        <v>0</v>
      </c>
      <c r="BU22" s="10">
        <f t="shared" si="19"/>
        <v>0</v>
      </c>
      <c r="BV22" s="10">
        <f t="shared" si="20"/>
        <v>0</v>
      </c>
      <c r="BW22" s="10">
        <f t="shared" si="21"/>
        <v>0</v>
      </c>
      <c r="BX22" s="10">
        <f t="shared" si="22"/>
        <v>0</v>
      </c>
      <c r="BY22" s="10">
        <f t="shared" si="23"/>
        <v>0</v>
      </c>
      <c r="BZ22" s="10"/>
      <c r="CA22" s="10" t="str">
        <f t="shared" si="24"/>
        <v>-</v>
      </c>
      <c r="CB22" s="10" t="str">
        <f t="shared" si="25"/>
        <v>-</v>
      </c>
      <c r="CC22" s="10" t="str">
        <f t="shared" si="26"/>
        <v>o/-</v>
      </c>
      <c r="CD22" s="10" t="str">
        <f t="shared" si="27"/>
        <v>-</v>
      </c>
      <c r="CE22" s="10" t="str">
        <f t="shared" si="28"/>
        <v>-</v>
      </c>
      <c r="CF22" s="10" t="str">
        <f t="shared" si="29"/>
        <v>-</v>
      </c>
      <c r="CG22" s="10" t="str">
        <f t="shared" si="30"/>
        <v>-</v>
      </c>
      <c r="CH22" s="10" t="str">
        <f t="shared" si="31"/>
        <v>-</v>
      </c>
      <c r="CI22" s="10" t="str">
        <f t="shared" si="32"/>
        <v>-</v>
      </c>
      <c r="CJ22" s="71" t="str">
        <f t="shared" si="33"/>
        <v>-</v>
      </c>
      <c r="CK22" s="10" t="str">
        <f t="shared" si="34"/>
        <v>-</v>
      </c>
      <c r="CL22" s="10" t="str">
        <f t="shared" si="35"/>
        <v>-</v>
      </c>
      <c r="CM22" s="10" t="str">
        <f t="shared" si="36"/>
        <v>-</v>
      </c>
      <c r="CN22" s="10" t="str">
        <f t="shared" si="37"/>
        <v>-</v>
      </c>
      <c r="CO22" s="10" t="str">
        <f t="shared" si="38"/>
        <v>o/-</v>
      </c>
      <c r="CP22" s="10" t="str">
        <f t="shared" si="39"/>
        <v>o/-</v>
      </c>
      <c r="CQ22" s="10" t="str">
        <f t="shared" si="40"/>
        <v>o/-</v>
      </c>
      <c r="CR22" s="10" t="str">
        <f t="shared" si="41"/>
        <v>o/-</v>
      </c>
      <c r="CS22" s="10" t="str">
        <f t="shared" si="42"/>
        <v>-</v>
      </c>
      <c r="CT22" s="10" t="str">
        <f t="shared" si="43"/>
        <v>-</v>
      </c>
      <c r="CU22" s="10" t="str">
        <f t="shared" si="44"/>
        <v>-</v>
      </c>
      <c r="CV22" s="10" t="str">
        <f t="shared" si="45"/>
        <v>-</v>
      </c>
      <c r="CW22" s="10" t="str">
        <f t="shared" si="46"/>
        <v>-</v>
      </c>
      <c r="CX22" s="10" t="str">
        <f t="shared" si="47"/>
        <v>0</v>
      </c>
      <c r="CY22" s="10" t="str">
        <f t="shared" si="48"/>
        <v>-</v>
      </c>
      <c r="CZ22" s="10" t="str">
        <f t="shared" si="49"/>
        <v>-</v>
      </c>
      <c r="DA22" s="73"/>
    </row>
    <row r="23" spans="2:105" x14ac:dyDescent="0.25">
      <c r="B23" s="84"/>
      <c r="C23" s="85"/>
      <c r="D23" s="95">
        <f t="shared" si="0"/>
        <v>0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0">
        <f t="shared" si="1"/>
        <v>0</v>
      </c>
      <c r="BD23" s="10">
        <f t="shared" si="2"/>
        <v>0</v>
      </c>
      <c r="BE23" s="10">
        <f t="shared" si="3"/>
        <v>0</v>
      </c>
      <c r="BF23" s="10">
        <f t="shared" si="4"/>
        <v>0</v>
      </c>
      <c r="BG23" s="10">
        <f t="shared" si="5"/>
        <v>0</v>
      </c>
      <c r="BH23" s="10">
        <f t="shared" si="6"/>
        <v>0</v>
      </c>
      <c r="BI23" s="10">
        <f t="shared" si="7"/>
        <v>0</v>
      </c>
      <c r="BJ23" s="10">
        <f t="shared" si="8"/>
        <v>0</v>
      </c>
      <c r="BK23" s="10">
        <f t="shared" si="9"/>
        <v>0</v>
      </c>
      <c r="BL23" s="10">
        <f t="shared" si="10"/>
        <v>0</v>
      </c>
      <c r="BM23" s="10">
        <f t="shared" si="11"/>
        <v>0</v>
      </c>
      <c r="BN23" s="10">
        <f t="shared" si="12"/>
        <v>0</v>
      </c>
      <c r="BO23" s="10">
        <f t="shared" si="13"/>
        <v>0</v>
      </c>
      <c r="BP23" s="10">
        <f t="shared" si="14"/>
        <v>0</v>
      </c>
      <c r="BQ23" s="10">
        <f t="shared" si="15"/>
        <v>0</v>
      </c>
      <c r="BR23" s="10">
        <f t="shared" si="16"/>
        <v>0</v>
      </c>
      <c r="BS23" s="10">
        <f t="shared" si="17"/>
        <v>0</v>
      </c>
      <c r="BT23" s="10">
        <f t="shared" si="18"/>
        <v>0</v>
      </c>
      <c r="BU23" s="10">
        <f t="shared" si="19"/>
        <v>0</v>
      </c>
      <c r="BV23" s="10">
        <f t="shared" si="20"/>
        <v>0</v>
      </c>
      <c r="BW23" s="10">
        <f t="shared" si="21"/>
        <v>0</v>
      </c>
      <c r="BX23" s="10">
        <f t="shared" si="22"/>
        <v>0</v>
      </c>
      <c r="BY23" s="10">
        <f t="shared" si="23"/>
        <v>0</v>
      </c>
      <c r="BZ23" s="10"/>
      <c r="CA23" s="10" t="str">
        <f t="shared" si="24"/>
        <v>-</v>
      </c>
      <c r="CB23" s="10" t="str">
        <f t="shared" si="25"/>
        <v>-</v>
      </c>
      <c r="CC23" s="10" t="str">
        <f t="shared" si="26"/>
        <v>o/-</v>
      </c>
      <c r="CD23" s="10" t="str">
        <f t="shared" si="27"/>
        <v>-</v>
      </c>
      <c r="CE23" s="10" t="str">
        <f t="shared" si="28"/>
        <v>-</v>
      </c>
      <c r="CF23" s="10" t="str">
        <f t="shared" si="29"/>
        <v>-</v>
      </c>
      <c r="CG23" s="10" t="str">
        <f t="shared" si="30"/>
        <v>-</v>
      </c>
      <c r="CH23" s="10" t="str">
        <f t="shared" si="31"/>
        <v>-</v>
      </c>
      <c r="CI23" s="10" t="str">
        <f t="shared" si="32"/>
        <v>-</v>
      </c>
      <c r="CJ23" s="71" t="str">
        <f t="shared" si="33"/>
        <v>-</v>
      </c>
      <c r="CK23" s="10" t="str">
        <f t="shared" si="34"/>
        <v>-</v>
      </c>
      <c r="CL23" s="10" t="str">
        <f t="shared" si="35"/>
        <v>-</v>
      </c>
      <c r="CM23" s="10" t="str">
        <f t="shared" si="36"/>
        <v>-</v>
      </c>
      <c r="CN23" s="10" t="str">
        <f t="shared" si="37"/>
        <v>-</v>
      </c>
      <c r="CO23" s="10" t="str">
        <f t="shared" si="38"/>
        <v>o/-</v>
      </c>
      <c r="CP23" s="10" t="str">
        <f t="shared" si="39"/>
        <v>o/-</v>
      </c>
      <c r="CQ23" s="10" t="str">
        <f t="shared" si="40"/>
        <v>o/-</v>
      </c>
      <c r="CR23" s="10" t="str">
        <f t="shared" si="41"/>
        <v>o/-</v>
      </c>
      <c r="CS23" s="10" t="str">
        <f t="shared" si="42"/>
        <v>-</v>
      </c>
      <c r="CT23" s="10" t="str">
        <f t="shared" si="43"/>
        <v>-</v>
      </c>
      <c r="CU23" s="10" t="str">
        <f t="shared" si="44"/>
        <v>-</v>
      </c>
      <c r="CV23" s="10" t="str">
        <f t="shared" si="45"/>
        <v>-</v>
      </c>
      <c r="CW23" s="10" t="str">
        <f t="shared" si="46"/>
        <v>-</v>
      </c>
      <c r="CX23" s="10" t="str">
        <f t="shared" si="47"/>
        <v>0</v>
      </c>
      <c r="CY23" s="10" t="str">
        <f t="shared" si="48"/>
        <v>-</v>
      </c>
      <c r="CZ23" s="10" t="str">
        <f t="shared" si="49"/>
        <v>-</v>
      </c>
      <c r="DA23" s="73"/>
    </row>
    <row r="24" spans="2:105" x14ac:dyDescent="0.25">
      <c r="B24" s="84"/>
      <c r="C24" s="85"/>
      <c r="D24" s="95">
        <f t="shared" si="0"/>
        <v>0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0">
        <f t="shared" si="1"/>
        <v>0</v>
      </c>
      <c r="BD24" s="10">
        <f t="shared" si="2"/>
        <v>0</v>
      </c>
      <c r="BE24" s="10">
        <f t="shared" si="3"/>
        <v>0</v>
      </c>
      <c r="BF24" s="10">
        <f t="shared" si="4"/>
        <v>0</v>
      </c>
      <c r="BG24" s="10">
        <f t="shared" si="5"/>
        <v>0</v>
      </c>
      <c r="BH24" s="10">
        <f t="shared" si="6"/>
        <v>0</v>
      </c>
      <c r="BI24" s="10">
        <f t="shared" si="7"/>
        <v>0</v>
      </c>
      <c r="BJ24" s="10">
        <f t="shared" si="8"/>
        <v>0</v>
      </c>
      <c r="BK24" s="10">
        <f t="shared" si="9"/>
        <v>0</v>
      </c>
      <c r="BL24" s="10">
        <f t="shared" si="10"/>
        <v>0</v>
      </c>
      <c r="BM24" s="10">
        <f t="shared" si="11"/>
        <v>0</v>
      </c>
      <c r="BN24" s="10">
        <f t="shared" si="12"/>
        <v>0</v>
      </c>
      <c r="BO24" s="10">
        <f t="shared" si="13"/>
        <v>0</v>
      </c>
      <c r="BP24" s="10">
        <f t="shared" si="14"/>
        <v>0</v>
      </c>
      <c r="BQ24" s="10">
        <f t="shared" si="15"/>
        <v>0</v>
      </c>
      <c r="BR24" s="10">
        <f t="shared" si="16"/>
        <v>0</v>
      </c>
      <c r="BS24" s="10">
        <f t="shared" si="17"/>
        <v>0</v>
      </c>
      <c r="BT24" s="10">
        <f t="shared" si="18"/>
        <v>0</v>
      </c>
      <c r="BU24" s="10">
        <f t="shared" si="19"/>
        <v>0</v>
      </c>
      <c r="BV24" s="10">
        <f t="shared" si="20"/>
        <v>0</v>
      </c>
      <c r="BW24" s="10">
        <f t="shared" si="21"/>
        <v>0</v>
      </c>
      <c r="BX24" s="10">
        <f t="shared" si="22"/>
        <v>0</v>
      </c>
      <c r="BY24" s="10">
        <f t="shared" si="23"/>
        <v>0</v>
      </c>
      <c r="BZ24" s="10"/>
      <c r="CA24" s="10" t="str">
        <f t="shared" si="24"/>
        <v>-</v>
      </c>
      <c r="CB24" s="10" t="str">
        <f t="shared" si="25"/>
        <v>-</v>
      </c>
      <c r="CC24" s="10" t="str">
        <f t="shared" si="26"/>
        <v>o/-</v>
      </c>
      <c r="CD24" s="10" t="str">
        <f t="shared" si="27"/>
        <v>-</v>
      </c>
      <c r="CE24" s="10" t="str">
        <f t="shared" si="28"/>
        <v>-</v>
      </c>
      <c r="CF24" s="10" t="str">
        <f t="shared" si="29"/>
        <v>-</v>
      </c>
      <c r="CG24" s="10" t="str">
        <f t="shared" si="30"/>
        <v>-</v>
      </c>
      <c r="CH24" s="10" t="str">
        <f t="shared" si="31"/>
        <v>-</v>
      </c>
      <c r="CI24" s="10" t="str">
        <f t="shared" si="32"/>
        <v>-</v>
      </c>
      <c r="CJ24" s="71" t="str">
        <f t="shared" si="33"/>
        <v>-</v>
      </c>
      <c r="CK24" s="10" t="str">
        <f t="shared" si="34"/>
        <v>-</v>
      </c>
      <c r="CL24" s="10" t="str">
        <f t="shared" si="35"/>
        <v>-</v>
      </c>
      <c r="CM24" s="10" t="str">
        <f t="shared" si="36"/>
        <v>-</v>
      </c>
      <c r="CN24" s="10" t="str">
        <f t="shared" si="37"/>
        <v>-</v>
      </c>
      <c r="CO24" s="10" t="str">
        <f t="shared" si="38"/>
        <v>o/-</v>
      </c>
      <c r="CP24" s="10" t="str">
        <f t="shared" si="39"/>
        <v>o/-</v>
      </c>
      <c r="CQ24" s="10" t="str">
        <f t="shared" si="40"/>
        <v>o/-</v>
      </c>
      <c r="CR24" s="10" t="str">
        <f t="shared" si="41"/>
        <v>o/-</v>
      </c>
      <c r="CS24" s="10" t="str">
        <f t="shared" si="42"/>
        <v>-</v>
      </c>
      <c r="CT24" s="10" t="str">
        <f t="shared" si="43"/>
        <v>-</v>
      </c>
      <c r="CU24" s="10" t="str">
        <f t="shared" si="44"/>
        <v>-</v>
      </c>
      <c r="CV24" s="10" t="str">
        <f t="shared" si="45"/>
        <v>-</v>
      </c>
      <c r="CW24" s="10" t="str">
        <f t="shared" si="46"/>
        <v>-</v>
      </c>
      <c r="CX24" s="10" t="str">
        <f t="shared" si="47"/>
        <v>0</v>
      </c>
      <c r="CY24" s="10" t="str">
        <f t="shared" si="48"/>
        <v>-</v>
      </c>
      <c r="CZ24" s="10" t="str">
        <f t="shared" si="49"/>
        <v>-</v>
      </c>
      <c r="DA24" s="73"/>
    </row>
    <row r="25" spans="2:105" x14ac:dyDescent="0.25">
      <c r="B25" s="84"/>
      <c r="C25" s="85"/>
      <c r="D25" s="95">
        <f t="shared" si="0"/>
        <v>0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0">
        <f t="shared" si="1"/>
        <v>0</v>
      </c>
      <c r="BD25" s="10">
        <f t="shared" si="2"/>
        <v>0</v>
      </c>
      <c r="BE25" s="10">
        <f t="shared" si="3"/>
        <v>0</v>
      </c>
      <c r="BF25" s="10">
        <f t="shared" si="4"/>
        <v>0</v>
      </c>
      <c r="BG25" s="10">
        <f t="shared" si="5"/>
        <v>0</v>
      </c>
      <c r="BH25" s="10">
        <f t="shared" si="6"/>
        <v>0</v>
      </c>
      <c r="BI25" s="10">
        <f t="shared" si="7"/>
        <v>0</v>
      </c>
      <c r="BJ25" s="10">
        <f t="shared" si="8"/>
        <v>0</v>
      </c>
      <c r="BK25" s="10">
        <f t="shared" si="9"/>
        <v>0</v>
      </c>
      <c r="BL25" s="10">
        <f t="shared" si="10"/>
        <v>0</v>
      </c>
      <c r="BM25" s="10">
        <f t="shared" si="11"/>
        <v>0</v>
      </c>
      <c r="BN25" s="10">
        <f t="shared" si="12"/>
        <v>0</v>
      </c>
      <c r="BO25" s="10">
        <f t="shared" si="13"/>
        <v>0</v>
      </c>
      <c r="BP25" s="10">
        <f t="shared" si="14"/>
        <v>0</v>
      </c>
      <c r="BQ25" s="10">
        <f t="shared" si="15"/>
        <v>0</v>
      </c>
      <c r="BR25" s="10">
        <f t="shared" si="16"/>
        <v>0</v>
      </c>
      <c r="BS25" s="10">
        <f t="shared" si="17"/>
        <v>0</v>
      </c>
      <c r="BT25" s="10">
        <f t="shared" si="18"/>
        <v>0</v>
      </c>
      <c r="BU25" s="10">
        <f t="shared" si="19"/>
        <v>0</v>
      </c>
      <c r="BV25" s="10">
        <f t="shared" si="20"/>
        <v>0</v>
      </c>
      <c r="BW25" s="10">
        <f t="shared" si="21"/>
        <v>0</v>
      </c>
      <c r="BX25" s="10">
        <f t="shared" si="22"/>
        <v>0</v>
      </c>
      <c r="BY25" s="10">
        <f t="shared" si="23"/>
        <v>0</v>
      </c>
      <c r="BZ25" s="10"/>
      <c r="CA25" s="10" t="str">
        <f t="shared" si="24"/>
        <v>-</v>
      </c>
      <c r="CB25" s="10" t="str">
        <f t="shared" si="25"/>
        <v>-</v>
      </c>
      <c r="CC25" s="10" t="str">
        <f t="shared" si="26"/>
        <v>o/-</v>
      </c>
      <c r="CD25" s="10" t="str">
        <f t="shared" si="27"/>
        <v>-</v>
      </c>
      <c r="CE25" s="10" t="str">
        <f t="shared" si="28"/>
        <v>-</v>
      </c>
      <c r="CF25" s="10" t="str">
        <f t="shared" si="29"/>
        <v>-</v>
      </c>
      <c r="CG25" s="10" t="str">
        <f t="shared" si="30"/>
        <v>-</v>
      </c>
      <c r="CH25" s="10" t="str">
        <f t="shared" si="31"/>
        <v>-</v>
      </c>
      <c r="CI25" s="10" t="str">
        <f t="shared" si="32"/>
        <v>-</v>
      </c>
      <c r="CJ25" s="71" t="str">
        <f t="shared" si="33"/>
        <v>-</v>
      </c>
      <c r="CK25" s="10" t="str">
        <f t="shared" si="34"/>
        <v>-</v>
      </c>
      <c r="CL25" s="10" t="str">
        <f t="shared" si="35"/>
        <v>-</v>
      </c>
      <c r="CM25" s="10" t="str">
        <f t="shared" si="36"/>
        <v>-</v>
      </c>
      <c r="CN25" s="10" t="str">
        <f t="shared" si="37"/>
        <v>-</v>
      </c>
      <c r="CO25" s="10" t="str">
        <f t="shared" si="38"/>
        <v>o/-</v>
      </c>
      <c r="CP25" s="10" t="str">
        <f t="shared" si="39"/>
        <v>o/-</v>
      </c>
      <c r="CQ25" s="10" t="str">
        <f t="shared" si="40"/>
        <v>o/-</v>
      </c>
      <c r="CR25" s="10" t="str">
        <f t="shared" si="41"/>
        <v>o/-</v>
      </c>
      <c r="CS25" s="10" t="str">
        <f t="shared" si="42"/>
        <v>-</v>
      </c>
      <c r="CT25" s="10" t="str">
        <f t="shared" si="43"/>
        <v>-</v>
      </c>
      <c r="CU25" s="10" t="str">
        <f t="shared" si="44"/>
        <v>-</v>
      </c>
      <c r="CV25" s="10" t="str">
        <f t="shared" si="45"/>
        <v>-</v>
      </c>
      <c r="CW25" s="10" t="str">
        <f t="shared" si="46"/>
        <v>-</v>
      </c>
      <c r="CX25" s="10" t="str">
        <f t="shared" si="47"/>
        <v>0</v>
      </c>
      <c r="CY25" s="10" t="str">
        <f t="shared" si="48"/>
        <v>-</v>
      </c>
      <c r="CZ25" s="10" t="str">
        <f t="shared" si="49"/>
        <v>-</v>
      </c>
      <c r="DA25" s="73"/>
    </row>
    <row r="26" spans="2:105" x14ac:dyDescent="0.25">
      <c r="B26" s="84"/>
      <c r="C26" s="85"/>
      <c r="D26" s="95">
        <f t="shared" si="0"/>
        <v>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0">
        <f t="shared" si="1"/>
        <v>0</v>
      </c>
      <c r="BD26" s="10">
        <f t="shared" si="2"/>
        <v>0</v>
      </c>
      <c r="BE26" s="10">
        <f t="shared" si="3"/>
        <v>0</v>
      </c>
      <c r="BF26" s="10">
        <f t="shared" si="4"/>
        <v>0</v>
      </c>
      <c r="BG26" s="10">
        <f t="shared" si="5"/>
        <v>0</v>
      </c>
      <c r="BH26" s="10">
        <f t="shared" si="6"/>
        <v>0</v>
      </c>
      <c r="BI26" s="10">
        <f t="shared" si="7"/>
        <v>0</v>
      </c>
      <c r="BJ26" s="10">
        <f t="shared" si="8"/>
        <v>0</v>
      </c>
      <c r="BK26" s="10">
        <f t="shared" si="9"/>
        <v>0</v>
      </c>
      <c r="BL26" s="10">
        <f t="shared" si="10"/>
        <v>0</v>
      </c>
      <c r="BM26" s="10">
        <f t="shared" si="11"/>
        <v>0</v>
      </c>
      <c r="BN26" s="10">
        <f t="shared" si="12"/>
        <v>0</v>
      </c>
      <c r="BO26" s="10">
        <f t="shared" si="13"/>
        <v>0</v>
      </c>
      <c r="BP26" s="10">
        <f t="shared" si="14"/>
        <v>0</v>
      </c>
      <c r="BQ26" s="10">
        <f t="shared" si="15"/>
        <v>0</v>
      </c>
      <c r="BR26" s="10">
        <f t="shared" si="16"/>
        <v>0</v>
      </c>
      <c r="BS26" s="10">
        <f t="shared" si="17"/>
        <v>0</v>
      </c>
      <c r="BT26" s="10">
        <f t="shared" si="18"/>
        <v>0</v>
      </c>
      <c r="BU26" s="10">
        <f t="shared" si="19"/>
        <v>0</v>
      </c>
      <c r="BV26" s="10">
        <f t="shared" si="20"/>
        <v>0</v>
      </c>
      <c r="BW26" s="10">
        <f t="shared" si="21"/>
        <v>0</v>
      </c>
      <c r="BX26" s="10">
        <f t="shared" si="22"/>
        <v>0</v>
      </c>
      <c r="BY26" s="10">
        <f t="shared" si="23"/>
        <v>0</v>
      </c>
      <c r="BZ26" s="10"/>
      <c r="CA26" s="10" t="str">
        <f t="shared" si="24"/>
        <v>-</v>
      </c>
      <c r="CB26" s="10" t="str">
        <f t="shared" si="25"/>
        <v>-</v>
      </c>
      <c r="CC26" s="10" t="str">
        <f t="shared" si="26"/>
        <v>o/-</v>
      </c>
      <c r="CD26" s="10" t="str">
        <f t="shared" si="27"/>
        <v>-</v>
      </c>
      <c r="CE26" s="10" t="str">
        <f t="shared" si="28"/>
        <v>-</v>
      </c>
      <c r="CF26" s="10" t="str">
        <f t="shared" si="29"/>
        <v>-</v>
      </c>
      <c r="CG26" s="10" t="str">
        <f t="shared" si="30"/>
        <v>-</v>
      </c>
      <c r="CH26" s="10" t="str">
        <f t="shared" si="31"/>
        <v>-</v>
      </c>
      <c r="CI26" s="10" t="str">
        <f t="shared" si="32"/>
        <v>-</v>
      </c>
      <c r="CJ26" s="71" t="str">
        <f t="shared" si="33"/>
        <v>-</v>
      </c>
      <c r="CK26" s="10" t="str">
        <f t="shared" si="34"/>
        <v>-</v>
      </c>
      <c r="CL26" s="10" t="str">
        <f t="shared" si="35"/>
        <v>-</v>
      </c>
      <c r="CM26" s="10" t="str">
        <f t="shared" si="36"/>
        <v>-</v>
      </c>
      <c r="CN26" s="10" t="str">
        <f t="shared" si="37"/>
        <v>-</v>
      </c>
      <c r="CO26" s="10" t="str">
        <f t="shared" si="38"/>
        <v>o/-</v>
      </c>
      <c r="CP26" s="10" t="str">
        <f t="shared" si="39"/>
        <v>o/-</v>
      </c>
      <c r="CQ26" s="10" t="str">
        <f t="shared" si="40"/>
        <v>o/-</v>
      </c>
      <c r="CR26" s="10" t="str">
        <f t="shared" si="41"/>
        <v>o/-</v>
      </c>
      <c r="CS26" s="10" t="str">
        <f t="shared" si="42"/>
        <v>-</v>
      </c>
      <c r="CT26" s="10" t="str">
        <f t="shared" si="43"/>
        <v>-</v>
      </c>
      <c r="CU26" s="10" t="str">
        <f t="shared" si="44"/>
        <v>-</v>
      </c>
      <c r="CV26" s="10" t="str">
        <f t="shared" si="45"/>
        <v>-</v>
      </c>
      <c r="CW26" s="10" t="str">
        <f t="shared" si="46"/>
        <v>-</v>
      </c>
      <c r="CX26" s="10" t="str">
        <f t="shared" si="47"/>
        <v>0</v>
      </c>
      <c r="CY26" s="10" t="str">
        <f t="shared" si="48"/>
        <v>-</v>
      </c>
      <c r="CZ26" s="10" t="str">
        <f t="shared" si="49"/>
        <v>-</v>
      </c>
      <c r="DA26" s="73"/>
    </row>
    <row r="27" spans="2:105" x14ac:dyDescent="0.25">
      <c r="B27" s="84"/>
      <c r="C27" s="85"/>
      <c r="D27" s="95">
        <f t="shared" si="0"/>
        <v>0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0">
        <f t="shared" si="1"/>
        <v>0</v>
      </c>
      <c r="BD27" s="10">
        <f t="shared" si="2"/>
        <v>0</v>
      </c>
      <c r="BE27" s="10">
        <f t="shared" si="3"/>
        <v>0</v>
      </c>
      <c r="BF27" s="10">
        <f t="shared" si="4"/>
        <v>0</v>
      </c>
      <c r="BG27" s="10">
        <f t="shared" si="5"/>
        <v>0</v>
      </c>
      <c r="BH27" s="10">
        <f t="shared" si="6"/>
        <v>0</v>
      </c>
      <c r="BI27" s="10">
        <f t="shared" si="7"/>
        <v>0</v>
      </c>
      <c r="BJ27" s="10">
        <f t="shared" si="8"/>
        <v>0</v>
      </c>
      <c r="BK27" s="10">
        <f t="shared" si="9"/>
        <v>0</v>
      </c>
      <c r="BL27" s="10">
        <f t="shared" si="10"/>
        <v>0</v>
      </c>
      <c r="BM27" s="10">
        <f t="shared" si="11"/>
        <v>0</v>
      </c>
      <c r="BN27" s="10">
        <f t="shared" si="12"/>
        <v>0</v>
      </c>
      <c r="BO27" s="10">
        <f t="shared" si="13"/>
        <v>0</v>
      </c>
      <c r="BP27" s="10">
        <f t="shared" si="14"/>
        <v>0</v>
      </c>
      <c r="BQ27" s="10">
        <f t="shared" si="15"/>
        <v>0</v>
      </c>
      <c r="BR27" s="10">
        <f t="shared" si="16"/>
        <v>0</v>
      </c>
      <c r="BS27" s="10">
        <f t="shared" si="17"/>
        <v>0</v>
      </c>
      <c r="BT27" s="10">
        <f t="shared" si="18"/>
        <v>0</v>
      </c>
      <c r="BU27" s="10">
        <f t="shared" si="19"/>
        <v>0</v>
      </c>
      <c r="BV27" s="10">
        <f t="shared" si="20"/>
        <v>0</v>
      </c>
      <c r="BW27" s="10">
        <f t="shared" si="21"/>
        <v>0</v>
      </c>
      <c r="BX27" s="10">
        <f t="shared" si="22"/>
        <v>0</v>
      </c>
      <c r="BY27" s="10">
        <f t="shared" si="23"/>
        <v>0</v>
      </c>
      <c r="BZ27" s="10"/>
      <c r="CA27" s="10" t="str">
        <f t="shared" si="24"/>
        <v>-</v>
      </c>
      <c r="CB27" s="10" t="str">
        <f t="shared" si="25"/>
        <v>-</v>
      </c>
      <c r="CC27" s="10" t="str">
        <f t="shared" si="26"/>
        <v>o/-</v>
      </c>
      <c r="CD27" s="10" t="str">
        <f t="shared" si="27"/>
        <v>-</v>
      </c>
      <c r="CE27" s="10" t="str">
        <f t="shared" si="28"/>
        <v>-</v>
      </c>
      <c r="CF27" s="10" t="str">
        <f t="shared" si="29"/>
        <v>-</v>
      </c>
      <c r="CG27" s="10" t="str">
        <f t="shared" si="30"/>
        <v>-</v>
      </c>
      <c r="CH27" s="10" t="str">
        <f t="shared" si="31"/>
        <v>-</v>
      </c>
      <c r="CI27" s="10" t="str">
        <f t="shared" si="32"/>
        <v>-</v>
      </c>
      <c r="CJ27" s="71" t="str">
        <f t="shared" si="33"/>
        <v>-</v>
      </c>
      <c r="CK27" s="10" t="str">
        <f t="shared" si="34"/>
        <v>-</v>
      </c>
      <c r="CL27" s="10" t="str">
        <f t="shared" si="35"/>
        <v>-</v>
      </c>
      <c r="CM27" s="10" t="str">
        <f t="shared" si="36"/>
        <v>-</v>
      </c>
      <c r="CN27" s="10" t="str">
        <f t="shared" si="37"/>
        <v>-</v>
      </c>
      <c r="CO27" s="10" t="str">
        <f t="shared" si="38"/>
        <v>o/-</v>
      </c>
      <c r="CP27" s="10" t="str">
        <f t="shared" si="39"/>
        <v>o/-</v>
      </c>
      <c r="CQ27" s="10" t="str">
        <f t="shared" si="40"/>
        <v>o/-</v>
      </c>
      <c r="CR27" s="10" t="str">
        <f t="shared" si="41"/>
        <v>o/-</v>
      </c>
      <c r="CS27" s="10" t="str">
        <f t="shared" si="42"/>
        <v>-</v>
      </c>
      <c r="CT27" s="10" t="str">
        <f t="shared" si="43"/>
        <v>-</v>
      </c>
      <c r="CU27" s="10" t="str">
        <f t="shared" si="44"/>
        <v>-</v>
      </c>
      <c r="CV27" s="10" t="str">
        <f t="shared" si="45"/>
        <v>-</v>
      </c>
      <c r="CW27" s="10" t="str">
        <f t="shared" si="46"/>
        <v>-</v>
      </c>
      <c r="CX27" s="10" t="str">
        <f t="shared" si="47"/>
        <v>0</v>
      </c>
      <c r="CY27" s="10" t="str">
        <f t="shared" si="48"/>
        <v>-</v>
      </c>
      <c r="CZ27" s="10" t="str">
        <f t="shared" si="49"/>
        <v>-</v>
      </c>
      <c r="DA27" s="73"/>
    </row>
    <row r="28" spans="2:105" x14ac:dyDescent="0.25">
      <c r="B28" s="84"/>
      <c r="C28" s="85"/>
      <c r="D28" s="95">
        <f t="shared" si="0"/>
        <v>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0">
        <f t="shared" si="1"/>
        <v>0</v>
      </c>
      <c r="BD28" s="10">
        <f t="shared" si="2"/>
        <v>0</v>
      </c>
      <c r="BE28" s="10">
        <f t="shared" si="3"/>
        <v>0</v>
      </c>
      <c r="BF28" s="10">
        <f t="shared" si="4"/>
        <v>0</v>
      </c>
      <c r="BG28" s="10">
        <f t="shared" si="5"/>
        <v>0</v>
      </c>
      <c r="BH28" s="10">
        <f t="shared" si="6"/>
        <v>0</v>
      </c>
      <c r="BI28" s="10">
        <f t="shared" si="7"/>
        <v>0</v>
      </c>
      <c r="BJ28" s="10">
        <f t="shared" si="8"/>
        <v>0</v>
      </c>
      <c r="BK28" s="10">
        <f t="shared" si="9"/>
        <v>0</v>
      </c>
      <c r="BL28" s="10">
        <f t="shared" si="10"/>
        <v>0</v>
      </c>
      <c r="BM28" s="10">
        <f t="shared" si="11"/>
        <v>0</v>
      </c>
      <c r="BN28" s="10">
        <f t="shared" si="12"/>
        <v>0</v>
      </c>
      <c r="BO28" s="10">
        <f t="shared" si="13"/>
        <v>0</v>
      </c>
      <c r="BP28" s="10">
        <f t="shared" si="14"/>
        <v>0</v>
      </c>
      <c r="BQ28" s="10">
        <f t="shared" si="15"/>
        <v>0</v>
      </c>
      <c r="BR28" s="10">
        <f t="shared" si="16"/>
        <v>0</v>
      </c>
      <c r="BS28" s="10">
        <f t="shared" si="17"/>
        <v>0</v>
      </c>
      <c r="BT28" s="10">
        <f t="shared" si="18"/>
        <v>0</v>
      </c>
      <c r="BU28" s="10">
        <f t="shared" si="19"/>
        <v>0</v>
      </c>
      <c r="BV28" s="10">
        <f t="shared" si="20"/>
        <v>0</v>
      </c>
      <c r="BW28" s="10">
        <f t="shared" si="21"/>
        <v>0</v>
      </c>
      <c r="BX28" s="10">
        <f t="shared" si="22"/>
        <v>0</v>
      </c>
      <c r="BY28" s="10">
        <f t="shared" si="23"/>
        <v>0</v>
      </c>
      <c r="BZ28" s="10"/>
      <c r="CA28" s="10" t="str">
        <f t="shared" si="24"/>
        <v>-</v>
      </c>
      <c r="CB28" s="10" t="str">
        <f t="shared" si="25"/>
        <v>-</v>
      </c>
      <c r="CC28" s="10" t="str">
        <f t="shared" si="26"/>
        <v>o/-</v>
      </c>
      <c r="CD28" s="10" t="str">
        <f t="shared" si="27"/>
        <v>-</v>
      </c>
      <c r="CE28" s="10" t="str">
        <f t="shared" si="28"/>
        <v>-</v>
      </c>
      <c r="CF28" s="10" t="str">
        <f t="shared" si="29"/>
        <v>-</v>
      </c>
      <c r="CG28" s="10" t="str">
        <f t="shared" si="30"/>
        <v>-</v>
      </c>
      <c r="CH28" s="10" t="str">
        <f t="shared" si="31"/>
        <v>-</v>
      </c>
      <c r="CI28" s="10" t="str">
        <f t="shared" si="32"/>
        <v>-</v>
      </c>
      <c r="CJ28" s="71" t="str">
        <f t="shared" si="33"/>
        <v>-</v>
      </c>
      <c r="CK28" s="10" t="str">
        <f t="shared" si="34"/>
        <v>-</v>
      </c>
      <c r="CL28" s="10" t="str">
        <f t="shared" si="35"/>
        <v>-</v>
      </c>
      <c r="CM28" s="10" t="str">
        <f t="shared" si="36"/>
        <v>-</v>
      </c>
      <c r="CN28" s="10" t="str">
        <f t="shared" si="37"/>
        <v>-</v>
      </c>
      <c r="CO28" s="10" t="str">
        <f t="shared" si="38"/>
        <v>o/-</v>
      </c>
      <c r="CP28" s="10" t="str">
        <f t="shared" si="39"/>
        <v>o/-</v>
      </c>
      <c r="CQ28" s="10" t="str">
        <f t="shared" si="40"/>
        <v>o/-</v>
      </c>
      <c r="CR28" s="10" t="str">
        <f t="shared" si="41"/>
        <v>o/-</v>
      </c>
      <c r="CS28" s="10" t="str">
        <f t="shared" si="42"/>
        <v>-</v>
      </c>
      <c r="CT28" s="10" t="str">
        <f t="shared" si="43"/>
        <v>-</v>
      </c>
      <c r="CU28" s="10" t="str">
        <f t="shared" si="44"/>
        <v>-</v>
      </c>
      <c r="CV28" s="10" t="str">
        <f t="shared" si="45"/>
        <v>-</v>
      </c>
      <c r="CW28" s="10" t="str">
        <f t="shared" si="46"/>
        <v>-</v>
      </c>
      <c r="CX28" s="10" t="str">
        <f t="shared" si="47"/>
        <v>0</v>
      </c>
      <c r="CY28" s="10" t="str">
        <f t="shared" si="48"/>
        <v>-</v>
      </c>
      <c r="CZ28" s="10" t="str">
        <f t="shared" si="49"/>
        <v>-</v>
      </c>
      <c r="DA28" s="73"/>
    </row>
    <row r="29" spans="2:105" x14ac:dyDescent="0.25">
      <c r="B29" s="84"/>
      <c r="C29" s="85"/>
      <c r="D29" s="95">
        <f t="shared" si="0"/>
        <v>0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0">
        <f t="shared" si="1"/>
        <v>0</v>
      </c>
      <c r="BD29" s="10">
        <f t="shared" si="2"/>
        <v>0</v>
      </c>
      <c r="BE29" s="10">
        <f t="shared" si="3"/>
        <v>0</v>
      </c>
      <c r="BF29" s="10">
        <f t="shared" si="4"/>
        <v>0</v>
      </c>
      <c r="BG29" s="10">
        <f t="shared" si="5"/>
        <v>0</v>
      </c>
      <c r="BH29" s="10">
        <f t="shared" si="6"/>
        <v>0</v>
      </c>
      <c r="BI29" s="10">
        <f t="shared" si="7"/>
        <v>0</v>
      </c>
      <c r="BJ29" s="10">
        <f t="shared" si="8"/>
        <v>0</v>
      </c>
      <c r="BK29" s="10">
        <f t="shared" si="9"/>
        <v>0</v>
      </c>
      <c r="BL29" s="10">
        <f t="shared" si="10"/>
        <v>0</v>
      </c>
      <c r="BM29" s="10">
        <f t="shared" si="11"/>
        <v>0</v>
      </c>
      <c r="BN29" s="10">
        <f t="shared" si="12"/>
        <v>0</v>
      </c>
      <c r="BO29" s="10">
        <f t="shared" si="13"/>
        <v>0</v>
      </c>
      <c r="BP29" s="10">
        <f t="shared" si="14"/>
        <v>0</v>
      </c>
      <c r="BQ29" s="10">
        <f t="shared" si="15"/>
        <v>0</v>
      </c>
      <c r="BR29" s="10">
        <f t="shared" si="16"/>
        <v>0</v>
      </c>
      <c r="BS29" s="10">
        <f t="shared" si="17"/>
        <v>0</v>
      </c>
      <c r="BT29" s="10">
        <f t="shared" si="18"/>
        <v>0</v>
      </c>
      <c r="BU29" s="10">
        <f t="shared" si="19"/>
        <v>0</v>
      </c>
      <c r="BV29" s="10">
        <f t="shared" si="20"/>
        <v>0</v>
      </c>
      <c r="BW29" s="10">
        <f t="shared" si="21"/>
        <v>0</v>
      </c>
      <c r="BX29" s="10">
        <f t="shared" si="22"/>
        <v>0</v>
      </c>
      <c r="BY29" s="10">
        <f t="shared" si="23"/>
        <v>0</v>
      </c>
      <c r="BZ29" s="10"/>
      <c r="CA29" s="10" t="str">
        <f t="shared" si="24"/>
        <v>-</v>
      </c>
      <c r="CB29" s="10" t="str">
        <f t="shared" si="25"/>
        <v>-</v>
      </c>
      <c r="CC29" s="10" t="str">
        <f t="shared" si="26"/>
        <v>o/-</v>
      </c>
      <c r="CD29" s="10" t="str">
        <f t="shared" si="27"/>
        <v>-</v>
      </c>
      <c r="CE29" s="10" t="str">
        <f t="shared" si="28"/>
        <v>-</v>
      </c>
      <c r="CF29" s="10" t="str">
        <f t="shared" si="29"/>
        <v>-</v>
      </c>
      <c r="CG29" s="10" t="str">
        <f t="shared" si="30"/>
        <v>-</v>
      </c>
      <c r="CH29" s="10" t="str">
        <f t="shared" si="31"/>
        <v>-</v>
      </c>
      <c r="CI29" s="10" t="str">
        <f t="shared" si="32"/>
        <v>-</v>
      </c>
      <c r="CJ29" s="71" t="str">
        <f t="shared" si="33"/>
        <v>-</v>
      </c>
      <c r="CK29" s="10" t="str">
        <f t="shared" si="34"/>
        <v>-</v>
      </c>
      <c r="CL29" s="10" t="str">
        <f t="shared" si="35"/>
        <v>-</v>
      </c>
      <c r="CM29" s="10" t="str">
        <f t="shared" si="36"/>
        <v>-</v>
      </c>
      <c r="CN29" s="10" t="str">
        <f t="shared" si="37"/>
        <v>-</v>
      </c>
      <c r="CO29" s="10" t="str">
        <f t="shared" si="38"/>
        <v>o/-</v>
      </c>
      <c r="CP29" s="10" t="str">
        <f t="shared" si="39"/>
        <v>o/-</v>
      </c>
      <c r="CQ29" s="10" t="str">
        <f t="shared" si="40"/>
        <v>o/-</v>
      </c>
      <c r="CR29" s="10" t="str">
        <f t="shared" si="41"/>
        <v>o/-</v>
      </c>
      <c r="CS29" s="10" t="str">
        <f t="shared" si="42"/>
        <v>-</v>
      </c>
      <c r="CT29" s="10" t="str">
        <f t="shared" si="43"/>
        <v>-</v>
      </c>
      <c r="CU29" s="10" t="str">
        <f t="shared" si="44"/>
        <v>-</v>
      </c>
      <c r="CV29" s="10" t="str">
        <f t="shared" si="45"/>
        <v>-</v>
      </c>
      <c r="CW29" s="10" t="str">
        <f t="shared" si="46"/>
        <v>-</v>
      </c>
      <c r="CX29" s="10" t="str">
        <f t="shared" si="47"/>
        <v>0</v>
      </c>
      <c r="CY29" s="10" t="str">
        <f t="shared" si="48"/>
        <v>-</v>
      </c>
      <c r="CZ29" s="10" t="str">
        <f t="shared" si="49"/>
        <v>-</v>
      </c>
      <c r="DA29" s="73"/>
    </row>
    <row r="30" spans="2:105" x14ac:dyDescent="0.25">
      <c r="B30" s="84"/>
      <c r="C30" s="85"/>
      <c r="D30" s="95">
        <f t="shared" si="0"/>
        <v>0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0">
        <f t="shared" si="1"/>
        <v>0</v>
      </c>
      <c r="BD30" s="10">
        <f t="shared" si="2"/>
        <v>0</v>
      </c>
      <c r="BE30" s="10">
        <f t="shared" si="3"/>
        <v>0</v>
      </c>
      <c r="BF30" s="10">
        <f t="shared" si="4"/>
        <v>0</v>
      </c>
      <c r="BG30" s="10">
        <f t="shared" si="5"/>
        <v>0</v>
      </c>
      <c r="BH30" s="10">
        <f t="shared" si="6"/>
        <v>0</v>
      </c>
      <c r="BI30" s="10">
        <f t="shared" si="7"/>
        <v>0</v>
      </c>
      <c r="BJ30" s="10">
        <f t="shared" si="8"/>
        <v>0</v>
      </c>
      <c r="BK30" s="10">
        <f t="shared" si="9"/>
        <v>0</v>
      </c>
      <c r="BL30" s="10">
        <f t="shared" si="10"/>
        <v>0</v>
      </c>
      <c r="BM30" s="10">
        <f t="shared" si="11"/>
        <v>0</v>
      </c>
      <c r="BN30" s="10">
        <f t="shared" si="12"/>
        <v>0</v>
      </c>
      <c r="BO30" s="10">
        <f t="shared" si="13"/>
        <v>0</v>
      </c>
      <c r="BP30" s="10">
        <f t="shared" si="14"/>
        <v>0</v>
      </c>
      <c r="BQ30" s="10">
        <f t="shared" si="15"/>
        <v>0</v>
      </c>
      <c r="BR30" s="10">
        <f t="shared" si="16"/>
        <v>0</v>
      </c>
      <c r="BS30" s="10">
        <f t="shared" si="17"/>
        <v>0</v>
      </c>
      <c r="BT30" s="10">
        <f t="shared" si="18"/>
        <v>0</v>
      </c>
      <c r="BU30" s="10">
        <f t="shared" si="19"/>
        <v>0</v>
      </c>
      <c r="BV30" s="10">
        <f t="shared" si="20"/>
        <v>0</v>
      </c>
      <c r="BW30" s="10">
        <f t="shared" si="21"/>
        <v>0</v>
      </c>
      <c r="BX30" s="10">
        <f t="shared" si="22"/>
        <v>0</v>
      </c>
      <c r="BY30" s="10">
        <f t="shared" si="23"/>
        <v>0</v>
      </c>
      <c r="BZ30" s="10"/>
      <c r="CA30" s="10" t="str">
        <f t="shared" si="24"/>
        <v>-</v>
      </c>
      <c r="CB30" s="10" t="str">
        <f t="shared" si="25"/>
        <v>-</v>
      </c>
      <c r="CC30" s="10" t="str">
        <f t="shared" si="26"/>
        <v>o/-</v>
      </c>
      <c r="CD30" s="10" t="str">
        <f t="shared" si="27"/>
        <v>-</v>
      </c>
      <c r="CE30" s="10" t="str">
        <f t="shared" si="28"/>
        <v>-</v>
      </c>
      <c r="CF30" s="10" t="str">
        <f t="shared" si="29"/>
        <v>-</v>
      </c>
      <c r="CG30" s="10" t="str">
        <f t="shared" si="30"/>
        <v>-</v>
      </c>
      <c r="CH30" s="10" t="str">
        <f t="shared" si="31"/>
        <v>-</v>
      </c>
      <c r="CI30" s="10" t="str">
        <f t="shared" si="32"/>
        <v>-</v>
      </c>
      <c r="CJ30" s="71" t="str">
        <f t="shared" si="33"/>
        <v>-</v>
      </c>
      <c r="CK30" s="10" t="str">
        <f t="shared" si="34"/>
        <v>-</v>
      </c>
      <c r="CL30" s="10" t="str">
        <f t="shared" si="35"/>
        <v>-</v>
      </c>
      <c r="CM30" s="10" t="str">
        <f t="shared" si="36"/>
        <v>-</v>
      </c>
      <c r="CN30" s="10" t="str">
        <f t="shared" si="37"/>
        <v>-</v>
      </c>
      <c r="CO30" s="10" t="str">
        <f t="shared" si="38"/>
        <v>o/-</v>
      </c>
      <c r="CP30" s="10" t="str">
        <f t="shared" si="39"/>
        <v>o/-</v>
      </c>
      <c r="CQ30" s="10" t="str">
        <f t="shared" si="40"/>
        <v>o/-</v>
      </c>
      <c r="CR30" s="10" t="str">
        <f t="shared" si="41"/>
        <v>o/-</v>
      </c>
      <c r="CS30" s="10" t="str">
        <f t="shared" si="42"/>
        <v>-</v>
      </c>
      <c r="CT30" s="10" t="str">
        <f t="shared" si="43"/>
        <v>-</v>
      </c>
      <c r="CU30" s="10" t="str">
        <f t="shared" si="44"/>
        <v>-</v>
      </c>
      <c r="CV30" s="10" t="str">
        <f t="shared" si="45"/>
        <v>-</v>
      </c>
      <c r="CW30" s="10" t="str">
        <f t="shared" si="46"/>
        <v>-</v>
      </c>
      <c r="CX30" s="10" t="str">
        <f t="shared" si="47"/>
        <v>0</v>
      </c>
      <c r="CY30" s="10" t="str">
        <f t="shared" si="48"/>
        <v>-</v>
      </c>
      <c r="CZ30" s="10" t="str">
        <f t="shared" si="49"/>
        <v>-</v>
      </c>
      <c r="DA30" s="73"/>
    </row>
    <row r="31" spans="2:105" x14ac:dyDescent="0.25">
      <c r="B31" s="84"/>
      <c r="C31" s="85"/>
      <c r="D31" s="95">
        <f t="shared" si="0"/>
        <v>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0">
        <f t="shared" si="1"/>
        <v>0</v>
      </c>
      <c r="BD31" s="10">
        <f t="shared" si="2"/>
        <v>0</v>
      </c>
      <c r="BE31" s="10">
        <f t="shared" si="3"/>
        <v>0</v>
      </c>
      <c r="BF31" s="10">
        <f t="shared" si="4"/>
        <v>0</v>
      </c>
      <c r="BG31" s="10">
        <f t="shared" si="5"/>
        <v>0</v>
      </c>
      <c r="BH31" s="10">
        <f t="shared" si="6"/>
        <v>0</v>
      </c>
      <c r="BI31" s="10">
        <f t="shared" si="7"/>
        <v>0</v>
      </c>
      <c r="BJ31" s="10">
        <f t="shared" si="8"/>
        <v>0</v>
      </c>
      <c r="BK31" s="10">
        <f t="shared" si="9"/>
        <v>0</v>
      </c>
      <c r="BL31" s="10">
        <f t="shared" si="10"/>
        <v>0</v>
      </c>
      <c r="BM31" s="10">
        <f t="shared" si="11"/>
        <v>0</v>
      </c>
      <c r="BN31" s="10">
        <f t="shared" si="12"/>
        <v>0</v>
      </c>
      <c r="BO31" s="10">
        <f t="shared" si="13"/>
        <v>0</v>
      </c>
      <c r="BP31" s="10">
        <f t="shared" si="14"/>
        <v>0</v>
      </c>
      <c r="BQ31" s="10">
        <f t="shared" si="15"/>
        <v>0</v>
      </c>
      <c r="BR31" s="10">
        <f t="shared" si="16"/>
        <v>0</v>
      </c>
      <c r="BS31" s="10">
        <f t="shared" si="17"/>
        <v>0</v>
      </c>
      <c r="BT31" s="10">
        <f t="shared" si="18"/>
        <v>0</v>
      </c>
      <c r="BU31" s="10">
        <f t="shared" si="19"/>
        <v>0</v>
      </c>
      <c r="BV31" s="10">
        <f t="shared" si="20"/>
        <v>0</v>
      </c>
      <c r="BW31" s="10">
        <f t="shared" si="21"/>
        <v>0</v>
      </c>
      <c r="BX31" s="10">
        <f t="shared" si="22"/>
        <v>0</v>
      </c>
      <c r="BY31" s="10">
        <f t="shared" si="23"/>
        <v>0</v>
      </c>
      <c r="BZ31" s="10"/>
      <c r="CA31" s="10" t="str">
        <f t="shared" si="24"/>
        <v>-</v>
      </c>
      <c r="CB31" s="10" t="str">
        <f t="shared" si="25"/>
        <v>-</v>
      </c>
      <c r="CC31" s="10" t="str">
        <f t="shared" si="26"/>
        <v>o/-</v>
      </c>
      <c r="CD31" s="10" t="str">
        <f t="shared" si="27"/>
        <v>-</v>
      </c>
      <c r="CE31" s="10" t="str">
        <f t="shared" si="28"/>
        <v>-</v>
      </c>
      <c r="CF31" s="10" t="str">
        <f t="shared" si="29"/>
        <v>-</v>
      </c>
      <c r="CG31" s="10" t="str">
        <f t="shared" si="30"/>
        <v>-</v>
      </c>
      <c r="CH31" s="10" t="str">
        <f t="shared" si="31"/>
        <v>-</v>
      </c>
      <c r="CI31" s="10" t="str">
        <f t="shared" si="32"/>
        <v>-</v>
      </c>
      <c r="CJ31" s="71" t="str">
        <f t="shared" si="33"/>
        <v>-</v>
      </c>
      <c r="CK31" s="10" t="str">
        <f t="shared" si="34"/>
        <v>-</v>
      </c>
      <c r="CL31" s="10" t="str">
        <f t="shared" si="35"/>
        <v>-</v>
      </c>
      <c r="CM31" s="10" t="str">
        <f t="shared" si="36"/>
        <v>-</v>
      </c>
      <c r="CN31" s="10" t="str">
        <f t="shared" si="37"/>
        <v>-</v>
      </c>
      <c r="CO31" s="10" t="str">
        <f t="shared" si="38"/>
        <v>o/-</v>
      </c>
      <c r="CP31" s="10" t="str">
        <f t="shared" si="39"/>
        <v>o/-</v>
      </c>
      <c r="CQ31" s="10" t="str">
        <f t="shared" si="40"/>
        <v>o/-</v>
      </c>
      <c r="CR31" s="10" t="str">
        <f t="shared" si="41"/>
        <v>o/-</v>
      </c>
      <c r="CS31" s="10" t="str">
        <f t="shared" si="42"/>
        <v>-</v>
      </c>
      <c r="CT31" s="10" t="str">
        <f t="shared" si="43"/>
        <v>-</v>
      </c>
      <c r="CU31" s="10" t="str">
        <f t="shared" si="44"/>
        <v>-</v>
      </c>
      <c r="CV31" s="10" t="str">
        <f t="shared" si="45"/>
        <v>-</v>
      </c>
      <c r="CW31" s="10" t="str">
        <f t="shared" si="46"/>
        <v>-</v>
      </c>
      <c r="CX31" s="10" t="str">
        <f t="shared" si="47"/>
        <v>0</v>
      </c>
      <c r="CY31" s="10" t="str">
        <f t="shared" si="48"/>
        <v>-</v>
      </c>
      <c r="CZ31" s="10" t="str">
        <f t="shared" si="49"/>
        <v>-</v>
      </c>
      <c r="DA31" s="73"/>
    </row>
    <row r="32" spans="2:105" x14ac:dyDescent="0.25">
      <c r="B32" s="84"/>
      <c r="C32" s="85"/>
      <c r="D32" s="95">
        <f t="shared" si="0"/>
        <v>0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0">
        <f t="shared" si="1"/>
        <v>0</v>
      </c>
      <c r="BD32" s="10">
        <f t="shared" si="2"/>
        <v>0</v>
      </c>
      <c r="BE32" s="10">
        <f t="shared" si="3"/>
        <v>0</v>
      </c>
      <c r="BF32" s="10">
        <f t="shared" si="4"/>
        <v>0</v>
      </c>
      <c r="BG32" s="10">
        <f t="shared" si="5"/>
        <v>0</v>
      </c>
      <c r="BH32" s="10">
        <f t="shared" si="6"/>
        <v>0</v>
      </c>
      <c r="BI32" s="10">
        <f t="shared" si="7"/>
        <v>0</v>
      </c>
      <c r="BJ32" s="10">
        <f t="shared" si="8"/>
        <v>0</v>
      </c>
      <c r="BK32" s="10">
        <f t="shared" si="9"/>
        <v>0</v>
      </c>
      <c r="BL32" s="10">
        <f t="shared" si="10"/>
        <v>0</v>
      </c>
      <c r="BM32" s="10">
        <f t="shared" si="11"/>
        <v>0</v>
      </c>
      <c r="BN32" s="10">
        <f t="shared" si="12"/>
        <v>0</v>
      </c>
      <c r="BO32" s="10">
        <f t="shared" si="13"/>
        <v>0</v>
      </c>
      <c r="BP32" s="10">
        <f t="shared" si="14"/>
        <v>0</v>
      </c>
      <c r="BQ32" s="10">
        <f t="shared" si="15"/>
        <v>0</v>
      </c>
      <c r="BR32" s="10">
        <f t="shared" si="16"/>
        <v>0</v>
      </c>
      <c r="BS32" s="10">
        <f t="shared" si="17"/>
        <v>0</v>
      </c>
      <c r="BT32" s="10">
        <f t="shared" si="18"/>
        <v>0</v>
      </c>
      <c r="BU32" s="10">
        <f t="shared" si="19"/>
        <v>0</v>
      </c>
      <c r="BV32" s="10">
        <f t="shared" si="20"/>
        <v>0</v>
      </c>
      <c r="BW32" s="10">
        <f t="shared" si="21"/>
        <v>0</v>
      </c>
      <c r="BX32" s="10">
        <f t="shared" si="22"/>
        <v>0</v>
      </c>
      <c r="BY32" s="10">
        <f t="shared" si="23"/>
        <v>0</v>
      </c>
      <c r="BZ32" s="10"/>
      <c r="CA32" s="10" t="str">
        <f t="shared" si="24"/>
        <v>-</v>
      </c>
      <c r="CB32" s="10" t="str">
        <f t="shared" si="25"/>
        <v>-</v>
      </c>
      <c r="CC32" s="10" t="str">
        <f t="shared" si="26"/>
        <v>o/-</v>
      </c>
      <c r="CD32" s="10" t="str">
        <f t="shared" si="27"/>
        <v>-</v>
      </c>
      <c r="CE32" s="10" t="str">
        <f t="shared" si="28"/>
        <v>-</v>
      </c>
      <c r="CF32" s="10" t="str">
        <f t="shared" si="29"/>
        <v>-</v>
      </c>
      <c r="CG32" s="10" t="str">
        <f t="shared" si="30"/>
        <v>-</v>
      </c>
      <c r="CH32" s="10" t="str">
        <f t="shared" si="31"/>
        <v>-</v>
      </c>
      <c r="CI32" s="10" t="str">
        <f t="shared" si="32"/>
        <v>-</v>
      </c>
      <c r="CJ32" s="71" t="str">
        <f t="shared" si="33"/>
        <v>-</v>
      </c>
      <c r="CK32" s="10" t="str">
        <f t="shared" si="34"/>
        <v>-</v>
      </c>
      <c r="CL32" s="10" t="str">
        <f t="shared" si="35"/>
        <v>-</v>
      </c>
      <c r="CM32" s="10" t="str">
        <f t="shared" si="36"/>
        <v>-</v>
      </c>
      <c r="CN32" s="10" t="str">
        <f t="shared" si="37"/>
        <v>-</v>
      </c>
      <c r="CO32" s="10" t="str">
        <f t="shared" si="38"/>
        <v>o/-</v>
      </c>
      <c r="CP32" s="10" t="str">
        <f t="shared" si="39"/>
        <v>o/-</v>
      </c>
      <c r="CQ32" s="10" t="str">
        <f t="shared" si="40"/>
        <v>o/-</v>
      </c>
      <c r="CR32" s="10" t="str">
        <f t="shared" si="41"/>
        <v>o/-</v>
      </c>
      <c r="CS32" s="10" t="str">
        <f t="shared" si="42"/>
        <v>-</v>
      </c>
      <c r="CT32" s="10" t="str">
        <f t="shared" si="43"/>
        <v>-</v>
      </c>
      <c r="CU32" s="10" t="str">
        <f t="shared" si="44"/>
        <v>-</v>
      </c>
      <c r="CV32" s="10" t="str">
        <f t="shared" si="45"/>
        <v>-</v>
      </c>
      <c r="CW32" s="10" t="str">
        <f t="shared" si="46"/>
        <v>-</v>
      </c>
      <c r="CX32" s="10" t="str">
        <f t="shared" si="47"/>
        <v>0</v>
      </c>
      <c r="CY32" s="10" t="str">
        <f t="shared" si="48"/>
        <v>-</v>
      </c>
      <c r="CZ32" s="10" t="str">
        <f t="shared" si="49"/>
        <v>-</v>
      </c>
      <c r="DA32" s="73"/>
    </row>
    <row r="33" spans="2:105" x14ac:dyDescent="0.25">
      <c r="B33" s="84"/>
      <c r="C33" s="85"/>
      <c r="D33" s="95">
        <f t="shared" si="0"/>
        <v>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0">
        <f t="shared" si="1"/>
        <v>0</v>
      </c>
      <c r="BD33" s="10">
        <f t="shared" si="2"/>
        <v>0</v>
      </c>
      <c r="BE33" s="10">
        <f t="shared" si="3"/>
        <v>0</v>
      </c>
      <c r="BF33" s="10">
        <f t="shared" si="4"/>
        <v>0</v>
      </c>
      <c r="BG33" s="10">
        <f t="shared" si="5"/>
        <v>0</v>
      </c>
      <c r="BH33" s="10">
        <f t="shared" si="6"/>
        <v>0</v>
      </c>
      <c r="BI33" s="10">
        <f t="shared" si="7"/>
        <v>0</v>
      </c>
      <c r="BJ33" s="10">
        <f t="shared" si="8"/>
        <v>0</v>
      </c>
      <c r="BK33" s="10">
        <f t="shared" si="9"/>
        <v>0</v>
      </c>
      <c r="BL33" s="10">
        <f t="shared" si="10"/>
        <v>0</v>
      </c>
      <c r="BM33" s="10">
        <f t="shared" si="11"/>
        <v>0</v>
      </c>
      <c r="BN33" s="10">
        <f t="shared" si="12"/>
        <v>0</v>
      </c>
      <c r="BO33" s="10">
        <f t="shared" si="13"/>
        <v>0</v>
      </c>
      <c r="BP33" s="10">
        <f t="shared" si="14"/>
        <v>0</v>
      </c>
      <c r="BQ33" s="10">
        <f t="shared" si="15"/>
        <v>0</v>
      </c>
      <c r="BR33" s="10">
        <f t="shared" si="16"/>
        <v>0</v>
      </c>
      <c r="BS33" s="10">
        <f t="shared" si="17"/>
        <v>0</v>
      </c>
      <c r="BT33" s="10">
        <f t="shared" si="18"/>
        <v>0</v>
      </c>
      <c r="BU33" s="10">
        <f t="shared" si="19"/>
        <v>0</v>
      </c>
      <c r="BV33" s="10">
        <f t="shared" si="20"/>
        <v>0</v>
      </c>
      <c r="BW33" s="10">
        <f t="shared" si="21"/>
        <v>0</v>
      </c>
      <c r="BX33" s="10">
        <f t="shared" si="22"/>
        <v>0</v>
      </c>
      <c r="BY33" s="10">
        <f t="shared" si="23"/>
        <v>0</v>
      </c>
      <c r="BZ33" s="10"/>
      <c r="CA33" s="10" t="str">
        <f t="shared" si="24"/>
        <v>-</v>
      </c>
      <c r="CB33" s="10" t="str">
        <f t="shared" si="25"/>
        <v>-</v>
      </c>
      <c r="CC33" s="10" t="str">
        <f t="shared" si="26"/>
        <v>o/-</v>
      </c>
      <c r="CD33" s="10" t="str">
        <f t="shared" si="27"/>
        <v>-</v>
      </c>
      <c r="CE33" s="10" t="str">
        <f t="shared" si="28"/>
        <v>-</v>
      </c>
      <c r="CF33" s="10" t="str">
        <f t="shared" si="29"/>
        <v>-</v>
      </c>
      <c r="CG33" s="10" t="str">
        <f t="shared" si="30"/>
        <v>-</v>
      </c>
      <c r="CH33" s="10" t="str">
        <f t="shared" si="31"/>
        <v>-</v>
      </c>
      <c r="CI33" s="10" t="str">
        <f t="shared" si="32"/>
        <v>-</v>
      </c>
      <c r="CJ33" s="71" t="str">
        <f t="shared" si="33"/>
        <v>-</v>
      </c>
      <c r="CK33" s="10" t="str">
        <f t="shared" si="34"/>
        <v>-</v>
      </c>
      <c r="CL33" s="10" t="str">
        <f t="shared" si="35"/>
        <v>-</v>
      </c>
      <c r="CM33" s="10" t="str">
        <f t="shared" si="36"/>
        <v>-</v>
      </c>
      <c r="CN33" s="10" t="str">
        <f t="shared" si="37"/>
        <v>-</v>
      </c>
      <c r="CO33" s="10" t="str">
        <f t="shared" si="38"/>
        <v>o/-</v>
      </c>
      <c r="CP33" s="10" t="str">
        <f t="shared" si="39"/>
        <v>o/-</v>
      </c>
      <c r="CQ33" s="10" t="str">
        <f t="shared" si="40"/>
        <v>o/-</v>
      </c>
      <c r="CR33" s="10" t="str">
        <f t="shared" si="41"/>
        <v>o/-</v>
      </c>
      <c r="CS33" s="10" t="str">
        <f t="shared" si="42"/>
        <v>-</v>
      </c>
      <c r="CT33" s="10" t="str">
        <f t="shared" si="43"/>
        <v>-</v>
      </c>
      <c r="CU33" s="10" t="str">
        <f t="shared" si="44"/>
        <v>-</v>
      </c>
      <c r="CV33" s="10" t="str">
        <f t="shared" si="45"/>
        <v>-</v>
      </c>
      <c r="CW33" s="10" t="str">
        <f t="shared" si="46"/>
        <v>-</v>
      </c>
      <c r="CX33" s="10" t="str">
        <f t="shared" si="47"/>
        <v>0</v>
      </c>
      <c r="CY33" s="10" t="str">
        <f t="shared" si="48"/>
        <v>-</v>
      </c>
      <c r="CZ33" s="10" t="str">
        <f t="shared" si="49"/>
        <v>-</v>
      </c>
      <c r="DA33" s="73"/>
    </row>
    <row r="34" spans="2:105" x14ac:dyDescent="0.25">
      <c r="B34" s="84"/>
      <c r="C34" s="85"/>
      <c r="D34" s="95">
        <f t="shared" si="0"/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0">
        <f t="shared" si="1"/>
        <v>0</v>
      </c>
      <c r="BD34" s="10">
        <f t="shared" si="2"/>
        <v>0</v>
      </c>
      <c r="BE34" s="10">
        <f t="shared" si="3"/>
        <v>0</v>
      </c>
      <c r="BF34" s="10">
        <f t="shared" si="4"/>
        <v>0</v>
      </c>
      <c r="BG34" s="10">
        <f t="shared" si="5"/>
        <v>0</v>
      </c>
      <c r="BH34" s="10">
        <f t="shared" si="6"/>
        <v>0</v>
      </c>
      <c r="BI34" s="10">
        <f t="shared" si="7"/>
        <v>0</v>
      </c>
      <c r="BJ34" s="10">
        <f t="shared" si="8"/>
        <v>0</v>
      </c>
      <c r="BK34" s="10">
        <f t="shared" si="9"/>
        <v>0</v>
      </c>
      <c r="BL34" s="10">
        <f t="shared" si="10"/>
        <v>0</v>
      </c>
      <c r="BM34" s="10">
        <f t="shared" si="11"/>
        <v>0</v>
      </c>
      <c r="BN34" s="10">
        <f t="shared" si="12"/>
        <v>0</v>
      </c>
      <c r="BO34" s="10">
        <f t="shared" si="13"/>
        <v>0</v>
      </c>
      <c r="BP34" s="10">
        <f t="shared" si="14"/>
        <v>0</v>
      </c>
      <c r="BQ34" s="10">
        <f t="shared" si="15"/>
        <v>0</v>
      </c>
      <c r="BR34" s="10">
        <f t="shared" si="16"/>
        <v>0</v>
      </c>
      <c r="BS34" s="10">
        <f t="shared" si="17"/>
        <v>0</v>
      </c>
      <c r="BT34" s="10">
        <f t="shared" si="18"/>
        <v>0</v>
      </c>
      <c r="BU34" s="10">
        <f t="shared" si="19"/>
        <v>0</v>
      </c>
      <c r="BV34" s="10">
        <f t="shared" si="20"/>
        <v>0</v>
      </c>
      <c r="BW34" s="10">
        <f t="shared" si="21"/>
        <v>0</v>
      </c>
      <c r="BX34" s="10">
        <f t="shared" si="22"/>
        <v>0</v>
      </c>
      <c r="BY34" s="10">
        <f t="shared" si="23"/>
        <v>0</v>
      </c>
      <c r="BZ34" s="10"/>
      <c r="CA34" s="10" t="str">
        <f t="shared" si="24"/>
        <v>-</v>
      </c>
      <c r="CB34" s="10" t="str">
        <f t="shared" si="25"/>
        <v>-</v>
      </c>
      <c r="CC34" s="10" t="str">
        <f t="shared" si="26"/>
        <v>o/-</v>
      </c>
      <c r="CD34" s="10" t="str">
        <f t="shared" si="27"/>
        <v>-</v>
      </c>
      <c r="CE34" s="10" t="str">
        <f t="shared" si="28"/>
        <v>-</v>
      </c>
      <c r="CF34" s="10" t="str">
        <f t="shared" si="29"/>
        <v>-</v>
      </c>
      <c r="CG34" s="10" t="str">
        <f t="shared" si="30"/>
        <v>-</v>
      </c>
      <c r="CH34" s="10" t="str">
        <f t="shared" si="31"/>
        <v>-</v>
      </c>
      <c r="CI34" s="10" t="str">
        <f t="shared" si="32"/>
        <v>-</v>
      </c>
      <c r="CJ34" s="71" t="str">
        <f t="shared" si="33"/>
        <v>-</v>
      </c>
      <c r="CK34" s="10" t="str">
        <f t="shared" si="34"/>
        <v>-</v>
      </c>
      <c r="CL34" s="10" t="str">
        <f t="shared" si="35"/>
        <v>-</v>
      </c>
      <c r="CM34" s="10" t="str">
        <f t="shared" si="36"/>
        <v>-</v>
      </c>
      <c r="CN34" s="10" t="str">
        <f t="shared" si="37"/>
        <v>-</v>
      </c>
      <c r="CO34" s="10" t="str">
        <f t="shared" si="38"/>
        <v>o/-</v>
      </c>
      <c r="CP34" s="10" t="str">
        <f t="shared" si="39"/>
        <v>o/-</v>
      </c>
      <c r="CQ34" s="10" t="str">
        <f t="shared" si="40"/>
        <v>o/-</v>
      </c>
      <c r="CR34" s="10" t="str">
        <f t="shared" si="41"/>
        <v>o/-</v>
      </c>
      <c r="CS34" s="10" t="str">
        <f t="shared" si="42"/>
        <v>-</v>
      </c>
      <c r="CT34" s="10" t="str">
        <f t="shared" si="43"/>
        <v>-</v>
      </c>
      <c r="CU34" s="10" t="str">
        <f t="shared" si="44"/>
        <v>-</v>
      </c>
      <c r="CV34" s="10" t="str">
        <f t="shared" si="45"/>
        <v>-</v>
      </c>
      <c r="CW34" s="10" t="str">
        <f t="shared" si="46"/>
        <v>-</v>
      </c>
      <c r="CX34" s="10" t="str">
        <f t="shared" si="47"/>
        <v>0</v>
      </c>
      <c r="CY34" s="10" t="str">
        <f t="shared" si="48"/>
        <v>-</v>
      </c>
      <c r="CZ34" s="10" t="str">
        <f t="shared" si="49"/>
        <v>-</v>
      </c>
      <c r="DA34" s="73"/>
    </row>
    <row r="35" spans="2:105" x14ac:dyDescent="0.25">
      <c r="B35" s="29" t="s">
        <v>4</v>
      </c>
      <c r="C35" s="30"/>
      <c r="D35" s="96">
        <f>SUM(D7:D34)</f>
        <v>0</v>
      </c>
      <c r="E35" s="31">
        <f>$D$35-SUM(E7:E34)</f>
        <v>0</v>
      </c>
      <c r="F35" s="31">
        <f t="shared" ref="F35:BB35" si="50">$D$35-SUM(F7:F34)</f>
        <v>0</v>
      </c>
      <c r="G35" s="31">
        <f t="shared" si="50"/>
        <v>0</v>
      </c>
      <c r="H35" s="31">
        <f t="shared" si="50"/>
        <v>0</v>
      </c>
      <c r="I35" s="31">
        <f t="shared" si="50"/>
        <v>0</v>
      </c>
      <c r="J35" s="31">
        <f t="shared" si="50"/>
        <v>0</v>
      </c>
      <c r="K35" s="31">
        <f t="shared" si="50"/>
        <v>0</v>
      </c>
      <c r="L35" s="31">
        <f t="shared" si="50"/>
        <v>0</v>
      </c>
      <c r="M35" s="31">
        <f t="shared" si="50"/>
        <v>0</v>
      </c>
      <c r="N35" s="31">
        <f t="shared" si="50"/>
        <v>0</v>
      </c>
      <c r="O35" s="31">
        <f t="shared" si="50"/>
        <v>0</v>
      </c>
      <c r="P35" s="31">
        <f t="shared" si="50"/>
        <v>0</v>
      </c>
      <c r="Q35" s="31">
        <f t="shared" si="50"/>
        <v>0</v>
      </c>
      <c r="R35" s="31">
        <f t="shared" si="50"/>
        <v>0</v>
      </c>
      <c r="S35" s="31">
        <f t="shared" si="50"/>
        <v>0</v>
      </c>
      <c r="T35" s="31">
        <f t="shared" si="50"/>
        <v>0</v>
      </c>
      <c r="U35" s="31">
        <f t="shared" si="50"/>
        <v>0</v>
      </c>
      <c r="V35" s="31">
        <f t="shared" si="50"/>
        <v>0</v>
      </c>
      <c r="W35" s="31">
        <f t="shared" si="50"/>
        <v>0</v>
      </c>
      <c r="X35" s="31">
        <f t="shared" si="50"/>
        <v>0</v>
      </c>
      <c r="Y35" s="31">
        <f t="shared" si="50"/>
        <v>0</v>
      </c>
      <c r="Z35" s="31">
        <f t="shared" si="50"/>
        <v>0</v>
      </c>
      <c r="AA35" s="31">
        <f t="shared" si="50"/>
        <v>0</v>
      </c>
      <c r="AB35" s="31">
        <f t="shared" si="50"/>
        <v>0</v>
      </c>
      <c r="AC35" s="31">
        <f t="shared" si="50"/>
        <v>0</v>
      </c>
      <c r="AD35" s="31">
        <f t="shared" si="50"/>
        <v>0</v>
      </c>
      <c r="AE35" s="31">
        <f t="shared" si="50"/>
        <v>0</v>
      </c>
      <c r="AF35" s="31">
        <f t="shared" si="50"/>
        <v>0</v>
      </c>
      <c r="AG35" s="31">
        <f t="shared" si="50"/>
        <v>0</v>
      </c>
      <c r="AH35" s="31">
        <f t="shared" si="50"/>
        <v>0</v>
      </c>
      <c r="AI35" s="31">
        <f t="shared" si="50"/>
        <v>0</v>
      </c>
      <c r="AJ35" s="31">
        <f t="shared" si="50"/>
        <v>0</v>
      </c>
      <c r="AK35" s="31">
        <f t="shared" si="50"/>
        <v>0</v>
      </c>
      <c r="AL35" s="31">
        <f t="shared" si="50"/>
        <v>0</v>
      </c>
      <c r="AM35" s="31">
        <f t="shared" si="50"/>
        <v>0</v>
      </c>
      <c r="AN35" s="31">
        <f t="shared" si="50"/>
        <v>0</v>
      </c>
      <c r="AO35" s="31">
        <f t="shared" si="50"/>
        <v>0</v>
      </c>
      <c r="AP35" s="31">
        <f t="shared" si="50"/>
        <v>0</v>
      </c>
      <c r="AQ35" s="31">
        <f t="shared" si="50"/>
        <v>0</v>
      </c>
      <c r="AR35" s="31">
        <f t="shared" si="50"/>
        <v>0</v>
      </c>
      <c r="AS35" s="31">
        <f t="shared" si="50"/>
        <v>0</v>
      </c>
      <c r="AT35" s="31">
        <f t="shared" si="50"/>
        <v>0</v>
      </c>
      <c r="AU35" s="31">
        <f t="shared" si="50"/>
        <v>0</v>
      </c>
      <c r="AV35" s="31">
        <f t="shared" si="50"/>
        <v>0</v>
      </c>
      <c r="AW35" s="31">
        <f t="shared" si="50"/>
        <v>0</v>
      </c>
      <c r="AX35" s="31">
        <f t="shared" si="50"/>
        <v>0</v>
      </c>
      <c r="AY35" s="31">
        <f t="shared" si="50"/>
        <v>0</v>
      </c>
      <c r="AZ35" s="31">
        <f t="shared" si="50"/>
        <v>0</v>
      </c>
      <c r="BA35" s="31">
        <f t="shared" si="50"/>
        <v>0</v>
      </c>
      <c r="BB35" s="31">
        <f t="shared" si="50"/>
        <v>0</v>
      </c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73"/>
    </row>
    <row r="36" spans="2:105" x14ac:dyDescent="0.25">
      <c r="B36" s="32" t="s">
        <v>21</v>
      </c>
      <c r="C36" s="33"/>
      <c r="D36" s="34"/>
      <c r="E36" s="35" t="e">
        <f>E35/$D$35*100</f>
        <v>#DIV/0!</v>
      </c>
      <c r="F36" s="35" t="e">
        <f t="shared" ref="F36:BB36" si="51">F35/$D$35*100</f>
        <v>#DIV/0!</v>
      </c>
      <c r="G36" s="35" t="e">
        <f t="shared" si="51"/>
        <v>#DIV/0!</v>
      </c>
      <c r="H36" s="35" t="e">
        <f t="shared" si="51"/>
        <v>#DIV/0!</v>
      </c>
      <c r="I36" s="35" t="e">
        <f t="shared" si="51"/>
        <v>#DIV/0!</v>
      </c>
      <c r="J36" s="35" t="e">
        <f t="shared" si="51"/>
        <v>#DIV/0!</v>
      </c>
      <c r="K36" s="35" t="e">
        <f t="shared" si="51"/>
        <v>#DIV/0!</v>
      </c>
      <c r="L36" s="35" t="e">
        <f t="shared" si="51"/>
        <v>#DIV/0!</v>
      </c>
      <c r="M36" s="35" t="e">
        <f t="shared" si="51"/>
        <v>#DIV/0!</v>
      </c>
      <c r="N36" s="35" t="e">
        <f t="shared" si="51"/>
        <v>#DIV/0!</v>
      </c>
      <c r="O36" s="35" t="e">
        <f t="shared" si="51"/>
        <v>#DIV/0!</v>
      </c>
      <c r="P36" s="35" t="e">
        <f t="shared" si="51"/>
        <v>#DIV/0!</v>
      </c>
      <c r="Q36" s="35" t="e">
        <f t="shared" si="51"/>
        <v>#DIV/0!</v>
      </c>
      <c r="R36" s="35" t="e">
        <f t="shared" si="51"/>
        <v>#DIV/0!</v>
      </c>
      <c r="S36" s="35" t="e">
        <f t="shared" si="51"/>
        <v>#DIV/0!</v>
      </c>
      <c r="T36" s="35" t="e">
        <f t="shared" si="51"/>
        <v>#DIV/0!</v>
      </c>
      <c r="U36" s="35" t="e">
        <f t="shared" si="51"/>
        <v>#DIV/0!</v>
      </c>
      <c r="V36" s="35" t="e">
        <f t="shared" si="51"/>
        <v>#DIV/0!</v>
      </c>
      <c r="W36" s="35" t="e">
        <f t="shared" si="51"/>
        <v>#DIV/0!</v>
      </c>
      <c r="X36" s="35" t="e">
        <f t="shared" si="51"/>
        <v>#DIV/0!</v>
      </c>
      <c r="Y36" s="35" t="e">
        <f t="shared" si="51"/>
        <v>#DIV/0!</v>
      </c>
      <c r="Z36" s="35" t="e">
        <f t="shared" si="51"/>
        <v>#DIV/0!</v>
      </c>
      <c r="AA36" s="35" t="e">
        <f t="shared" si="51"/>
        <v>#DIV/0!</v>
      </c>
      <c r="AB36" s="35" t="e">
        <f t="shared" si="51"/>
        <v>#DIV/0!</v>
      </c>
      <c r="AC36" s="35" t="e">
        <f t="shared" si="51"/>
        <v>#DIV/0!</v>
      </c>
      <c r="AD36" s="35" t="e">
        <f t="shared" si="51"/>
        <v>#DIV/0!</v>
      </c>
      <c r="AE36" s="35" t="e">
        <f t="shared" si="51"/>
        <v>#DIV/0!</v>
      </c>
      <c r="AF36" s="35" t="e">
        <f t="shared" si="51"/>
        <v>#DIV/0!</v>
      </c>
      <c r="AG36" s="35" t="e">
        <f t="shared" si="51"/>
        <v>#DIV/0!</v>
      </c>
      <c r="AH36" s="35" t="e">
        <f t="shared" si="51"/>
        <v>#DIV/0!</v>
      </c>
      <c r="AI36" s="35" t="e">
        <f t="shared" si="51"/>
        <v>#DIV/0!</v>
      </c>
      <c r="AJ36" s="35" t="e">
        <f t="shared" si="51"/>
        <v>#DIV/0!</v>
      </c>
      <c r="AK36" s="35" t="e">
        <f t="shared" si="51"/>
        <v>#DIV/0!</v>
      </c>
      <c r="AL36" s="35" t="e">
        <f t="shared" si="51"/>
        <v>#DIV/0!</v>
      </c>
      <c r="AM36" s="35" t="e">
        <f t="shared" si="51"/>
        <v>#DIV/0!</v>
      </c>
      <c r="AN36" s="35" t="e">
        <f t="shared" si="51"/>
        <v>#DIV/0!</v>
      </c>
      <c r="AO36" s="35" t="e">
        <f t="shared" si="51"/>
        <v>#DIV/0!</v>
      </c>
      <c r="AP36" s="35" t="e">
        <f t="shared" si="51"/>
        <v>#DIV/0!</v>
      </c>
      <c r="AQ36" s="35" t="e">
        <f t="shared" si="51"/>
        <v>#DIV/0!</v>
      </c>
      <c r="AR36" s="35" t="e">
        <f t="shared" si="51"/>
        <v>#DIV/0!</v>
      </c>
      <c r="AS36" s="35" t="e">
        <f t="shared" si="51"/>
        <v>#DIV/0!</v>
      </c>
      <c r="AT36" s="35" t="e">
        <f t="shared" si="51"/>
        <v>#DIV/0!</v>
      </c>
      <c r="AU36" s="35" t="e">
        <f t="shared" si="51"/>
        <v>#DIV/0!</v>
      </c>
      <c r="AV36" s="35" t="e">
        <f t="shared" si="51"/>
        <v>#DIV/0!</v>
      </c>
      <c r="AW36" s="35" t="e">
        <f t="shared" si="51"/>
        <v>#DIV/0!</v>
      </c>
      <c r="AX36" s="35" t="e">
        <f t="shared" si="51"/>
        <v>#DIV/0!</v>
      </c>
      <c r="AY36" s="35" t="e">
        <f t="shared" si="51"/>
        <v>#DIV/0!</v>
      </c>
      <c r="AZ36" s="35" t="e">
        <f t="shared" si="51"/>
        <v>#DIV/0!</v>
      </c>
      <c r="BA36" s="35" t="e">
        <f t="shared" si="51"/>
        <v>#DIV/0!</v>
      </c>
      <c r="BB36" s="35" t="e">
        <f t="shared" si="51"/>
        <v>#DIV/0!</v>
      </c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73"/>
    </row>
    <row r="37" spans="2:105" x14ac:dyDescent="0.25">
      <c r="B37" s="37"/>
      <c r="C37" s="37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 t="s">
        <v>9</v>
      </c>
      <c r="CI37" s="10">
        <v>0</v>
      </c>
      <c r="CJ37" s="10">
        <v>1</v>
      </c>
      <c r="CK37" s="10">
        <v>2</v>
      </c>
      <c r="CL37" s="10">
        <v>3</v>
      </c>
      <c r="CM37" s="10">
        <v>4</v>
      </c>
      <c r="CN37" s="10">
        <v>5</v>
      </c>
      <c r="CO37" s="10">
        <v>6</v>
      </c>
      <c r="CP37" s="10">
        <v>7</v>
      </c>
      <c r="CQ37" s="10">
        <v>8</v>
      </c>
      <c r="CR37" s="10">
        <v>9</v>
      </c>
      <c r="CS37" s="10">
        <v>10</v>
      </c>
      <c r="CT37" s="10"/>
      <c r="CU37" s="10"/>
      <c r="CV37" s="10"/>
      <c r="CW37" s="10"/>
      <c r="CX37" s="10"/>
      <c r="CY37" s="10"/>
      <c r="CZ37" s="10"/>
      <c r="DA37" s="73"/>
    </row>
    <row r="38" spans="2:105" x14ac:dyDescent="0.25">
      <c r="B38" s="36"/>
      <c r="C38" s="36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 t="s">
        <v>10</v>
      </c>
      <c r="CI38" s="10">
        <f>COUNTIF(CZ7:CZ34,0)</f>
        <v>0</v>
      </c>
      <c r="CJ38" s="10">
        <f>COUNTIF(CZ7:CZ34,1)</f>
        <v>0</v>
      </c>
      <c r="CK38" s="10">
        <f>COUNTIF(CZ7:CZ34,2)</f>
        <v>0</v>
      </c>
      <c r="CL38" s="10">
        <f>COUNTIF(CZ7:CZ34,3)</f>
        <v>0</v>
      </c>
      <c r="CM38" s="10">
        <f>COUNTIF(CZ7:CZ34,4)</f>
        <v>0</v>
      </c>
      <c r="CN38" s="10">
        <f>COUNTIF(CZ7:CZ34,5)</f>
        <v>0</v>
      </c>
      <c r="CO38" s="10">
        <f>COUNTIF(CZ7:CZ34,6)</f>
        <v>0</v>
      </c>
      <c r="CP38" s="10">
        <f>COUNTIF(CZ7:CZ34,7)</f>
        <v>0</v>
      </c>
      <c r="CQ38" s="10">
        <f>COUNTIF(CZ7:CZ34,8)</f>
        <v>0</v>
      </c>
      <c r="CR38" s="10">
        <f>COUNTIF(CZ7:CZ34,9)</f>
        <v>0</v>
      </c>
      <c r="CS38" s="10">
        <f>COUNTIF(CZ7:CZ34,10)</f>
        <v>0</v>
      </c>
      <c r="CT38" s="10"/>
      <c r="CU38" s="10"/>
      <c r="CV38" s="10"/>
      <c r="CW38" s="10"/>
      <c r="CX38" s="10"/>
      <c r="CY38" s="10"/>
      <c r="CZ38" s="10"/>
      <c r="DA38" s="73"/>
    </row>
    <row r="39" spans="2:105" x14ac:dyDescent="0.25"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3"/>
      <c r="CI39" s="73"/>
      <c r="CJ39" s="73"/>
      <c r="CK39" s="73"/>
      <c r="CL39" s="73"/>
      <c r="CM39" s="73"/>
      <c r="CN39" s="73"/>
      <c r="CO39" s="73"/>
      <c r="CP39" s="73"/>
      <c r="CQ39" s="73"/>
      <c r="CR39" s="73"/>
      <c r="CS39" s="73"/>
      <c r="CT39" s="73"/>
      <c r="CU39" s="73"/>
      <c r="CV39" s="73"/>
      <c r="CW39" s="73"/>
      <c r="CX39" s="73"/>
      <c r="CY39" s="73"/>
      <c r="CZ39" s="73"/>
      <c r="DA39" s="73"/>
    </row>
    <row r="40" spans="2:105" x14ac:dyDescent="0.25"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  <c r="CL40" s="73"/>
      <c r="CM40" s="73"/>
      <c r="CN40" s="73"/>
      <c r="CO40" s="73"/>
      <c r="CP40" s="73"/>
      <c r="CQ40" s="73"/>
      <c r="CR40" s="73"/>
      <c r="CS40" s="73"/>
      <c r="CT40" s="73"/>
      <c r="CU40" s="73"/>
      <c r="CV40" s="73"/>
      <c r="CW40" s="73"/>
      <c r="CX40" s="73"/>
      <c r="CY40" s="73"/>
      <c r="CZ40" s="73"/>
      <c r="DA40" s="73"/>
    </row>
    <row r="41" spans="2:105" x14ac:dyDescent="0.25"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3"/>
      <c r="CA41" s="73"/>
      <c r="CB41" s="73"/>
      <c r="CC41" s="73"/>
      <c r="CD41" s="73"/>
      <c r="CE41" s="73"/>
      <c r="CF41" s="73"/>
      <c r="CG41" s="73"/>
      <c r="CH41" s="73"/>
      <c r="CI41" s="73"/>
      <c r="CJ41" s="73"/>
      <c r="CK41" s="73"/>
      <c r="CL41" s="73"/>
      <c r="CM41" s="73"/>
      <c r="CN41" s="73"/>
      <c r="CO41" s="73"/>
      <c r="CP41" s="73"/>
      <c r="CQ41" s="73"/>
      <c r="CR41" s="73"/>
      <c r="CS41" s="73"/>
      <c r="CT41" s="73"/>
      <c r="CU41" s="73"/>
      <c r="CV41" s="73"/>
      <c r="CW41" s="73"/>
      <c r="CX41" s="73"/>
      <c r="CY41" s="73"/>
      <c r="CZ41" s="73"/>
      <c r="DA41" s="73"/>
    </row>
    <row r="42" spans="2:105" x14ac:dyDescent="0.25"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3"/>
      <c r="CA42" s="73"/>
      <c r="CB42" s="73"/>
      <c r="CC42" s="73"/>
      <c r="CD42" s="73"/>
      <c r="CE42" s="73"/>
      <c r="CF42" s="73"/>
      <c r="CG42" s="73"/>
      <c r="CH42" s="73"/>
      <c r="CI42" s="73"/>
      <c r="CJ42" s="73"/>
      <c r="CK42" s="73"/>
      <c r="CL42" s="73"/>
      <c r="CM42" s="73"/>
      <c r="CN42" s="73"/>
      <c r="CO42" s="73"/>
      <c r="CP42" s="73"/>
      <c r="CQ42" s="73"/>
      <c r="CR42" s="73"/>
      <c r="CS42" s="73"/>
      <c r="CT42" s="73"/>
      <c r="CU42" s="73"/>
      <c r="CV42" s="73"/>
      <c r="CW42" s="73"/>
      <c r="CX42" s="73"/>
      <c r="CY42" s="73"/>
      <c r="CZ42" s="73"/>
      <c r="DA42" s="73"/>
    </row>
    <row r="43" spans="2:105" x14ac:dyDescent="0.25"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3"/>
      <c r="CA43" s="73"/>
      <c r="CB43" s="73"/>
      <c r="CC43" s="73"/>
      <c r="CD43" s="73"/>
      <c r="CE43" s="73"/>
      <c r="CF43" s="73"/>
      <c r="CG43" s="73"/>
      <c r="CH43" s="73"/>
      <c r="CI43" s="73"/>
      <c r="CJ43" s="73"/>
      <c r="CK43" s="73"/>
      <c r="CL43" s="73"/>
      <c r="CM43" s="73"/>
      <c r="CN43" s="73"/>
      <c r="CO43" s="73"/>
      <c r="CP43" s="73"/>
      <c r="CQ43" s="73"/>
      <c r="CR43" s="73"/>
      <c r="CS43" s="73"/>
      <c r="CT43" s="73"/>
      <c r="CU43" s="73"/>
      <c r="CV43" s="73"/>
      <c r="CW43" s="73"/>
      <c r="CX43" s="73"/>
      <c r="CY43" s="73"/>
      <c r="CZ43" s="73"/>
      <c r="DA43" s="73"/>
    </row>
  </sheetData>
  <sheetProtection sheet="1" objects="1" scenarios="1" selectLockedCells="1"/>
  <mergeCells count="32">
    <mergeCell ref="B34:C34"/>
    <mergeCell ref="S2:AH2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B9:C9"/>
    <mergeCell ref="D4:N4"/>
    <mergeCell ref="R4:U4"/>
    <mergeCell ref="B6:C6"/>
    <mergeCell ref="B7:C7"/>
    <mergeCell ref="B8:C8"/>
  </mergeCells>
  <conditionalFormatting sqref="B7:C34">
    <cfRule type="containsBlanks" dxfId="1" priority="2">
      <formula>LEN(TRIM(B7))=0</formula>
    </cfRule>
  </conditionalFormatting>
  <conditionalFormatting sqref="R4:U4">
    <cfRule type="containsBlanks" dxfId="0" priority="1">
      <formula>LEN(TRIM(R4))=0</formula>
    </cfRule>
  </conditionalFormatting>
  <dataValidations count="1">
    <dataValidation type="list" allowBlank="1" showInputMessage="1" showErrorMessage="1" promptTitle="Vælg skole" prompt="Vælg skole og skriv klassetrin i højre side." sqref="D4:N4">
      <formula1>skolenavn</formula1>
    </dataValidation>
  </dataValidations>
  <pageMargins left="0.25" right="0.25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0"/>
  <sheetViews>
    <sheetView workbookViewId="0">
      <selection activeCell="B33" sqref="B33:I40"/>
    </sheetView>
  </sheetViews>
  <sheetFormatPr defaultRowHeight="15" x14ac:dyDescent="0.25"/>
  <cols>
    <col min="1" max="1" width="4.5703125" customWidth="1"/>
    <col min="2" max="2" width="5.28515625" customWidth="1"/>
    <col min="3" max="3" width="3.5703125" customWidth="1"/>
    <col min="4" max="4" width="6.28515625" customWidth="1"/>
    <col min="5" max="5" width="6.5703125" customWidth="1"/>
    <col min="6" max="6" width="6.7109375" customWidth="1"/>
    <col min="7" max="7" width="5.7109375" customWidth="1"/>
    <col min="8" max="8" width="6.7109375" customWidth="1"/>
    <col min="9" max="9" width="6.5703125" customWidth="1"/>
    <col min="10" max="14" width="5.7109375" customWidth="1"/>
    <col min="15" max="15" width="6.42578125" customWidth="1"/>
    <col min="16" max="16" width="5.7109375" customWidth="1"/>
    <col min="17" max="17" width="5.5703125" customWidth="1"/>
    <col min="18" max="18" width="6.42578125" customWidth="1"/>
    <col min="19" max="19" width="5.28515625" customWidth="1"/>
    <col min="20" max="20" width="5.42578125" customWidth="1"/>
    <col min="21" max="21" width="6.28515625" customWidth="1"/>
    <col min="22" max="22" width="5.7109375" customWidth="1"/>
    <col min="23" max="23" width="7" customWidth="1"/>
    <col min="24" max="24" width="6" customWidth="1"/>
    <col min="25" max="25" width="5.7109375" customWidth="1"/>
    <col min="26" max="26" width="8.5703125" customWidth="1"/>
    <col min="27" max="27" width="1.7109375" customWidth="1"/>
    <col min="28" max="28" width="1.5703125" customWidth="1"/>
    <col min="29" max="255" width="11.42578125" customWidth="1"/>
  </cols>
  <sheetData>
    <row r="1" spans="1:29" ht="15.75" thickBot="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x14ac:dyDescent="0.25">
      <c r="A2" s="9"/>
      <c r="B2" s="11" t="s">
        <v>28</v>
      </c>
      <c r="C2" s="48"/>
      <c r="D2" s="12" t="s">
        <v>71</v>
      </c>
      <c r="E2" s="13" t="s">
        <v>72</v>
      </c>
      <c r="F2" s="13" t="s">
        <v>11</v>
      </c>
      <c r="G2" s="13" t="s">
        <v>73</v>
      </c>
      <c r="H2" s="13" t="s">
        <v>75</v>
      </c>
      <c r="I2" s="58" t="s">
        <v>74</v>
      </c>
      <c r="J2" s="14" t="s">
        <v>12</v>
      </c>
      <c r="K2" s="62" t="s">
        <v>76</v>
      </c>
      <c r="L2" s="13" t="s">
        <v>13</v>
      </c>
      <c r="M2" s="58" t="s">
        <v>77</v>
      </c>
      <c r="N2" s="14" t="s">
        <v>78</v>
      </c>
      <c r="O2" s="62" t="s">
        <v>14</v>
      </c>
      <c r="P2" s="13" t="s">
        <v>15</v>
      </c>
      <c r="Q2" s="13" t="s">
        <v>79</v>
      </c>
      <c r="R2" s="13" t="s">
        <v>16</v>
      </c>
      <c r="S2" s="13" t="s">
        <v>19</v>
      </c>
      <c r="T2" s="13" t="s">
        <v>80</v>
      </c>
      <c r="U2" s="13" t="s">
        <v>81</v>
      </c>
      <c r="V2" s="13" t="s">
        <v>18</v>
      </c>
      <c r="W2" s="13" t="s">
        <v>82</v>
      </c>
      <c r="X2" s="58" t="s">
        <v>83</v>
      </c>
      <c r="Y2" s="14" t="s">
        <v>17</v>
      </c>
      <c r="Z2" s="65" t="s">
        <v>20</v>
      </c>
      <c r="AA2" s="53"/>
      <c r="AB2" s="3"/>
      <c r="AC2" s="15"/>
    </row>
    <row r="3" spans="1:29" ht="15.75" thickBot="1" x14ac:dyDescent="0.3">
      <c r="A3" s="9"/>
      <c r="B3" s="16" t="s">
        <v>3</v>
      </c>
      <c r="C3" s="49"/>
      <c r="D3" s="4" t="str">
        <f>Evalueringsark!CA6</f>
        <v>1-3</v>
      </c>
      <c r="E3" s="5" t="str">
        <f>Evalueringsark!CB6</f>
        <v>4-6</v>
      </c>
      <c r="F3" s="5" t="str">
        <f>Evalueringsark!CC6</f>
        <v>7-8</v>
      </c>
      <c r="G3" s="5" t="str">
        <f>Evalueringsark!CD6</f>
        <v>9-11</v>
      </c>
      <c r="H3" s="5" t="str">
        <f>Evalueringsark!CE6</f>
        <v>12-15</v>
      </c>
      <c r="I3" s="59" t="str">
        <f>Evalueringsark!CF6</f>
        <v>16-18</v>
      </c>
      <c r="J3" s="18" t="str">
        <f>Evalueringsark!CG6</f>
        <v>1-18</v>
      </c>
      <c r="K3" s="54" t="str">
        <f>Evalueringsark!CH6</f>
        <v>19-22</v>
      </c>
      <c r="L3" s="5" t="str">
        <f>Evalueringsark!CI6</f>
        <v>23-26</v>
      </c>
      <c r="M3" s="59" t="str">
        <f>Evalueringsark!CJ6</f>
        <v>27-32</v>
      </c>
      <c r="N3" s="18" t="str">
        <f>Evalueringsark!CK6</f>
        <v>19-32</v>
      </c>
      <c r="O3" s="54" t="str">
        <f>Evalueringsark!CL6</f>
        <v>33-35</v>
      </c>
      <c r="P3" s="5" t="str">
        <f>Evalueringsark!CM6</f>
        <v>36-39</v>
      </c>
      <c r="Q3" s="5" t="str">
        <f>Evalueringsark!CN6</f>
        <v>40-41</v>
      </c>
      <c r="R3" s="5" t="str">
        <f>Evalueringsark!CO6</f>
        <v>42-43</v>
      </c>
      <c r="S3" s="5" t="str">
        <f>Evalueringsark!CP6</f>
        <v>44</v>
      </c>
      <c r="T3" s="5" t="str">
        <f>Evalueringsark!CQ6</f>
        <v>45-46</v>
      </c>
      <c r="U3" s="5" t="str">
        <f>Evalueringsark!CR6</f>
        <v>47</v>
      </c>
      <c r="V3" s="5" t="str">
        <f>Evalueringsark!CS6</f>
        <v>48</v>
      </c>
      <c r="W3" s="5" t="str">
        <f>Evalueringsark!CT6</f>
        <v>49</v>
      </c>
      <c r="X3" s="59" t="str">
        <f>Evalueringsark!CU6</f>
        <v>50</v>
      </c>
      <c r="Y3" s="18" t="str">
        <f>Evalueringsark!CV6</f>
        <v>33-50</v>
      </c>
      <c r="Z3" s="66" t="str">
        <f>Evalueringsark!CW6</f>
        <v>1-50</v>
      </c>
      <c r="AA3" s="54"/>
      <c r="AB3" s="5"/>
      <c r="AC3" s="17" t="str">
        <f>Evalueringsark!CZ6</f>
        <v>C-værdi</v>
      </c>
    </row>
    <row r="4" spans="1:29" x14ac:dyDescent="0.25">
      <c r="A4" s="9"/>
      <c r="B4" s="19" t="s">
        <v>2</v>
      </c>
      <c r="C4" s="50">
        <v>1</v>
      </c>
      <c r="D4" s="20" t="str">
        <f>Evalueringsark!CA7</f>
        <v>-</v>
      </c>
      <c r="E4" s="21" t="str">
        <f>Evalueringsark!CB7</f>
        <v>-</v>
      </c>
      <c r="F4" s="21" t="str">
        <f>Evalueringsark!CC7</f>
        <v>o/-</v>
      </c>
      <c r="G4" s="21" t="str">
        <f>Evalueringsark!CD7</f>
        <v>-</v>
      </c>
      <c r="H4" s="21" t="str">
        <f>Evalueringsark!CE7</f>
        <v>-</v>
      </c>
      <c r="I4" s="60" t="str">
        <f>Evalueringsark!CF7</f>
        <v>-</v>
      </c>
      <c r="J4" s="23" t="str">
        <f>Evalueringsark!CG7</f>
        <v>-</v>
      </c>
      <c r="K4" s="63" t="str">
        <f>Evalueringsark!CH7</f>
        <v>-</v>
      </c>
      <c r="L4" s="21" t="str">
        <f>Evalueringsark!CI7</f>
        <v>-</v>
      </c>
      <c r="M4" s="60" t="str">
        <f>Evalueringsark!CJ7</f>
        <v>-</v>
      </c>
      <c r="N4" s="23" t="str">
        <f>Evalueringsark!CK7</f>
        <v>-</v>
      </c>
      <c r="O4" s="63" t="str">
        <f>Evalueringsark!CL7</f>
        <v>-</v>
      </c>
      <c r="P4" s="21" t="str">
        <f>Evalueringsark!CM7</f>
        <v>-</v>
      </c>
      <c r="Q4" s="21" t="str">
        <f>Evalueringsark!CN7</f>
        <v>-</v>
      </c>
      <c r="R4" s="21" t="str">
        <f>Evalueringsark!CO7</f>
        <v>o/-</v>
      </c>
      <c r="S4" s="21" t="str">
        <f>Evalueringsark!CP7</f>
        <v>o/-</v>
      </c>
      <c r="T4" s="21" t="str">
        <f>Evalueringsark!CQ7</f>
        <v>o/-</v>
      </c>
      <c r="U4" s="21" t="str">
        <f>Evalueringsark!CR7</f>
        <v>o/-</v>
      </c>
      <c r="V4" s="21" t="str">
        <f>Evalueringsark!CS7</f>
        <v>-</v>
      </c>
      <c r="W4" s="21" t="str">
        <f>Evalueringsark!CT7</f>
        <v>-</v>
      </c>
      <c r="X4" s="60" t="str">
        <f>Evalueringsark!CU7</f>
        <v>-</v>
      </c>
      <c r="Y4" s="23" t="str">
        <f>Evalueringsark!CV7</f>
        <v>-</v>
      </c>
      <c r="Z4" s="67" t="str">
        <f>Evalueringsark!CW7</f>
        <v>-</v>
      </c>
      <c r="AA4" s="55" t="str">
        <f>Evalueringsark!CX7</f>
        <v>0</v>
      </c>
      <c r="AB4" s="6" t="str">
        <f>Evalueringsark!CY7</f>
        <v>-</v>
      </c>
      <c r="AC4" s="22" t="str">
        <f>Evalueringsark!CZ7</f>
        <v>-</v>
      </c>
    </row>
    <row r="5" spans="1:29" x14ac:dyDescent="0.25">
      <c r="A5" s="9"/>
      <c r="B5" s="24" t="s">
        <v>2</v>
      </c>
      <c r="C5" s="51">
        <v>2</v>
      </c>
      <c r="D5" s="25" t="str">
        <f>Evalueringsark!CA8</f>
        <v>-</v>
      </c>
      <c r="E5" s="26" t="str">
        <f>Evalueringsark!CB8</f>
        <v>-</v>
      </c>
      <c r="F5" s="26" t="str">
        <f>Evalueringsark!CC8</f>
        <v>o/-</v>
      </c>
      <c r="G5" s="26" t="str">
        <f>Evalueringsark!CD8</f>
        <v>-</v>
      </c>
      <c r="H5" s="26" t="str">
        <f>Evalueringsark!CE8</f>
        <v>-</v>
      </c>
      <c r="I5" s="61" t="str">
        <f>Evalueringsark!CF8</f>
        <v>-</v>
      </c>
      <c r="J5" s="28" t="str">
        <f>Evalueringsark!CG8</f>
        <v>-</v>
      </c>
      <c r="K5" s="64" t="str">
        <f>Evalueringsark!CH8</f>
        <v>-</v>
      </c>
      <c r="L5" s="26" t="str">
        <f>Evalueringsark!CI8</f>
        <v>-</v>
      </c>
      <c r="M5" s="61" t="str">
        <f>Evalueringsark!CJ8</f>
        <v>-</v>
      </c>
      <c r="N5" s="28" t="str">
        <f>Evalueringsark!CK8</f>
        <v>-</v>
      </c>
      <c r="O5" s="64" t="str">
        <f>Evalueringsark!CL8</f>
        <v>-</v>
      </c>
      <c r="P5" s="26" t="str">
        <f>Evalueringsark!CM8</f>
        <v>-</v>
      </c>
      <c r="Q5" s="26" t="str">
        <f>Evalueringsark!CN8</f>
        <v>-</v>
      </c>
      <c r="R5" s="26" t="str">
        <f>Evalueringsark!CO8</f>
        <v>o/-</v>
      </c>
      <c r="S5" s="26" t="str">
        <f>Evalueringsark!CP8</f>
        <v>o/-</v>
      </c>
      <c r="T5" s="26" t="str">
        <f>Evalueringsark!CQ8</f>
        <v>o/-</v>
      </c>
      <c r="U5" s="26" t="str">
        <f>Evalueringsark!CR8</f>
        <v>o/-</v>
      </c>
      <c r="V5" s="26" t="str">
        <f>Evalueringsark!CS8</f>
        <v>-</v>
      </c>
      <c r="W5" s="26" t="str">
        <f>Evalueringsark!CT8</f>
        <v>-</v>
      </c>
      <c r="X5" s="61" t="str">
        <f>Evalueringsark!CU8</f>
        <v>-</v>
      </c>
      <c r="Y5" s="28" t="str">
        <f>Evalueringsark!CV8</f>
        <v>-</v>
      </c>
      <c r="Z5" s="68" t="str">
        <f>Evalueringsark!CW8</f>
        <v>-</v>
      </c>
      <c r="AA5" s="56" t="str">
        <f>Evalueringsark!CX8</f>
        <v>0</v>
      </c>
      <c r="AB5" s="7" t="str">
        <f>Evalueringsark!CY8</f>
        <v>-</v>
      </c>
      <c r="AC5" s="27" t="str">
        <f>Evalueringsark!CZ8</f>
        <v>-</v>
      </c>
    </row>
    <row r="6" spans="1:29" x14ac:dyDescent="0.25">
      <c r="A6" s="9"/>
      <c r="B6" s="24" t="s">
        <v>2</v>
      </c>
      <c r="C6" s="51">
        <v>3</v>
      </c>
      <c r="D6" s="25" t="str">
        <f>Evalueringsark!CA9</f>
        <v>-</v>
      </c>
      <c r="E6" s="26" t="str">
        <f>Evalueringsark!CB9</f>
        <v>-</v>
      </c>
      <c r="F6" s="26" t="str">
        <f>Evalueringsark!CC9</f>
        <v>o/-</v>
      </c>
      <c r="G6" s="26" t="str">
        <f>Evalueringsark!CD9</f>
        <v>-</v>
      </c>
      <c r="H6" s="26" t="str">
        <f>Evalueringsark!CE9</f>
        <v>-</v>
      </c>
      <c r="I6" s="61" t="str">
        <f>Evalueringsark!CF9</f>
        <v>-</v>
      </c>
      <c r="J6" s="28" t="str">
        <f>Evalueringsark!CG9</f>
        <v>-</v>
      </c>
      <c r="K6" s="64" t="str">
        <f>Evalueringsark!CH9</f>
        <v>-</v>
      </c>
      <c r="L6" s="26" t="str">
        <f>Evalueringsark!CI9</f>
        <v>-</v>
      </c>
      <c r="M6" s="61" t="str">
        <f>Evalueringsark!CJ9</f>
        <v>-</v>
      </c>
      <c r="N6" s="28" t="str">
        <f>Evalueringsark!CK9</f>
        <v>-</v>
      </c>
      <c r="O6" s="64" t="str">
        <f>Evalueringsark!CL9</f>
        <v>-</v>
      </c>
      <c r="P6" s="26" t="str">
        <f>Evalueringsark!CM9</f>
        <v>-</v>
      </c>
      <c r="Q6" s="26" t="str">
        <f>Evalueringsark!CN9</f>
        <v>-</v>
      </c>
      <c r="R6" s="26" t="str">
        <f>Evalueringsark!CO9</f>
        <v>o/-</v>
      </c>
      <c r="S6" s="26" t="str">
        <f>Evalueringsark!CP9</f>
        <v>o/-</v>
      </c>
      <c r="T6" s="26" t="str">
        <f>Evalueringsark!CQ9</f>
        <v>o/-</v>
      </c>
      <c r="U6" s="26" t="str">
        <f>Evalueringsark!CR9</f>
        <v>o/-</v>
      </c>
      <c r="V6" s="26" t="str">
        <f>Evalueringsark!CS9</f>
        <v>-</v>
      </c>
      <c r="W6" s="26" t="str">
        <f>Evalueringsark!CT9</f>
        <v>-</v>
      </c>
      <c r="X6" s="61" t="str">
        <f>Evalueringsark!CU9</f>
        <v>-</v>
      </c>
      <c r="Y6" s="28" t="str">
        <f>Evalueringsark!CV9</f>
        <v>-</v>
      </c>
      <c r="Z6" s="68" t="str">
        <f>Evalueringsark!CW9</f>
        <v>-</v>
      </c>
      <c r="AA6" s="56" t="str">
        <f>Evalueringsark!CX9</f>
        <v>0</v>
      </c>
      <c r="AB6" s="7" t="str">
        <f>Evalueringsark!CY9</f>
        <v>-</v>
      </c>
      <c r="AC6" s="27" t="str">
        <f>Evalueringsark!CZ9</f>
        <v>-</v>
      </c>
    </row>
    <row r="7" spans="1:29" x14ac:dyDescent="0.25">
      <c r="A7" s="9"/>
      <c r="B7" s="24" t="s">
        <v>2</v>
      </c>
      <c r="C7" s="51">
        <v>4</v>
      </c>
      <c r="D7" s="25" t="str">
        <f>Evalueringsark!CA10</f>
        <v>-</v>
      </c>
      <c r="E7" s="26" t="str">
        <f>Evalueringsark!CB10</f>
        <v>-</v>
      </c>
      <c r="F7" s="26" t="str">
        <f>Evalueringsark!CC10</f>
        <v>o/-</v>
      </c>
      <c r="G7" s="26" t="str">
        <f>Evalueringsark!CD10</f>
        <v>-</v>
      </c>
      <c r="H7" s="26" t="str">
        <f>Evalueringsark!CE10</f>
        <v>-</v>
      </c>
      <c r="I7" s="61" t="str">
        <f>Evalueringsark!CF10</f>
        <v>-</v>
      </c>
      <c r="J7" s="28" t="str">
        <f>Evalueringsark!CG10</f>
        <v>-</v>
      </c>
      <c r="K7" s="64" t="str">
        <f>Evalueringsark!CH10</f>
        <v>-</v>
      </c>
      <c r="L7" s="26" t="str">
        <f>Evalueringsark!CI10</f>
        <v>-</v>
      </c>
      <c r="M7" s="61" t="str">
        <f>Evalueringsark!CJ10</f>
        <v>-</v>
      </c>
      <c r="N7" s="28" t="str">
        <f>Evalueringsark!CK10</f>
        <v>-</v>
      </c>
      <c r="O7" s="64" t="str">
        <f>Evalueringsark!CL10</f>
        <v>-</v>
      </c>
      <c r="P7" s="26" t="str">
        <f>Evalueringsark!CM10</f>
        <v>-</v>
      </c>
      <c r="Q7" s="26" t="str">
        <f>Evalueringsark!CN10</f>
        <v>-</v>
      </c>
      <c r="R7" s="26" t="str">
        <f>Evalueringsark!CO10</f>
        <v>o/-</v>
      </c>
      <c r="S7" s="26" t="str">
        <f>Evalueringsark!CP10</f>
        <v>o/-</v>
      </c>
      <c r="T7" s="26" t="str">
        <f>Evalueringsark!CQ10</f>
        <v>o/-</v>
      </c>
      <c r="U7" s="26" t="str">
        <f>Evalueringsark!CR10</f>
        <v>o/-</v>
      </c>
      <c r="V7" s="26" t="str">
        <f>Evalueringsark!CS10</f>
        <v>-</v>
      </c>
      <c r="W7" s="26" t="str">
        <f>Evalueringsark!CT10</f>
        <v>-</v>
      </c>
      <c r="X7" s="61" t="str">
        <f>Evalueringsark!CU10</f>
        <v>-</v>
      </c>
      <c r="Y7" s="28" t="str">
        <f>Evalueringsark!CV10</f>
        <v>-</v>
      </c>
      <c r="Z7" s="68" t="str">
        <f>Evalueringsark!CW10</f>
        <v>-</v>
      </c>
      <c r="AA7" s="56" t="str">
        <f>Evalueringsark!CX10</f>
        <v>0</v>
      </c>
      <c r="AB7" s="7" t="str">
        <f>Evalueringsark!CY10</f>
        <v>-</v>
      </c>
      <c r="AC7" s="27" t="str">
        <f>Evalueringsark!CZ10</f>
        <v>-</v>
      </c>
    </row>
    <row r="8" spans="1:29" x14ac:dyDescent="0.25">
      <c r="A8" s="9"/>
      <c r="B8" s="24" t="s">
        <v>2</v>
      </c>
      <c r="C8" s="51">
        <v>5</v>
      </c>
      <c r="D8" s="25" t="str">
        <f>Evalueringsark!CA11</f>
        <v>-</v>
      </c>
      <c r="E8" s="26" t="str">
        <f>Evalueringsark!CB11</f>
        <v>-</v>
      </c>
      <c r="F8" s="26" t="str">
        <f>Evalueringsark!CC11</f>
        <v>o/-</v>
      </c>
      <c r="G8" s="26" t="str">
        <f>Evalueringsark!CD11</f>
        <v>-</v>
      </c>
      <c r="H8" s="26" t="str">
        <f>Evalueringsark!CE11</f>
        <v>-</v>
      </c>
      <c r="I8" s="61" t="str">
        <f>Evalueringsark!CF11</f>
        <v>-</v>
      </c>
      <c r="J8" s="28" t="str">
        <f>Evalueringsark!CG11</f>
        <v>-</v>
      </c>
      <c r="K8" s="64" t="str">
        <f>Evalueringsark!CH11</f>
        <v>-</v>
      </c>
      <c r="L8" s="26" t="str">
        <f>Evalueringsark!CI11</f>
        <v>-</v>
      </c>
      <c r="M8" s="61" t="str">
        <f>Evalueringsark!CJ11</f>
        <v>-</v>
      </c>
      <c r="N8" s="28" t="str">
        <f>Evalueringsark!CK11</f>
        <v>-</v>
      </c>
      <c r="O8" s="64" t="str">
        <f>Evalueringsark!CL11</f>
        <v>-</v>
      </c>
      <c r="P8" s="26" t="str">
        <f>Evalueringsark!CM11</f>
        <v>-</v>
      </c>
      <c r="Q8" s="26" t="str">
        <f>Evalueringsark!CN11</f>
        <v>-</v>
      </c>
      <c r="R8" s="26" t="str">
        <f>Evalueringsark!CO11</f>
        <v>o/-</v>
      </c>
      <c r="S8" s="26" t="str">
        <f>Evalueringsark!CP11</f>
        <v>o/-</v>
      </c>
      <c r="T8" s="26" t="str">
        <f>Evalueringsark!CQ11</f>
        <v>o/-</v>
      </c>
      <c r="U8" s="26" t="str">
        <f>Evalueringsark!CR11</f>
        <v>o/-</v>
      </c>
      <c r="V8" s="26" t="str">
        <f>Evalueringsark!CS11</f>
        <v>-</v>
      </c>
      <c r="W8" s="26" t="str">
        <f>Evalueringsark!CT11</f>
        <v>-</v>
      </c>
      <c r="X8" s="61" t="str">
        <f>Evalueringsark!CU11</f>
        <v>-</v>
      </c>
      <c r="Y8" s="28" t="str">
        <f>Evalueringsark!CV11</f>
        <v>-</v>
      </c>
      <c r="Z8" s="68" t="str">
        <f>Evalueringsark!CW11</f>
        <v>-</v>
      </c>
      <c r="AA8" s="56" t="str">
        <f>Evalueringsark!CX11</f>
        <v>0</v>
      </c>
      <c r="AB8" s="7" t="str">
        <f>Evalueringsark!CY11</f>
        <v>-</v>
      </c>
      <c r="AC8" s="27" t="str">
        <f>Evalueringsark!CZ11</f>
        <v>-</v>
      </c>
    </row>
    <row r="9" spans="1:29" x14ac:dyDescent="0.25">
      <c r="A9" s="9"/>
      <c r="B9" s="24" t="s">
        <v>2</v>
      </c>
      <c r="C9" s="51">
        <v>6</v>
      </c>
      <c r="D9" s="25" t="str">
        <f>Evalueringsark!CA12</f>
        <v>-</v>
      </c>
      <c r="E9" s="26" t="str">
        <f>Evalueringsark!CB12</f>
        <v>-</v>
      </c>
      <c r="F9" s="26" t="str">
        <f>Evalueringsark!CC12</f>
        <v>o/-</v>
      </c>
      <c r="G9" s="26" t="str">
        <f>Evalueringsark!CD12</f>
        <v>-</v>
      </c>
      <c r="H9" s="26" t="str">
        <f>Evalueringsark!CE12</f>
        <v>-</v>
      </c>
      <c r="I9" s="61" t="str">
        <f>Evalueringsark!CF12</f>
        <v>-</v>
      </c>
      <c r="J9" s="28" t="str">
        <f>Evalueringsark!CG12</f>
        <v>-</v>
      </c>
      <c r="K9" s="64" t="str">
        <f>Evalueringsark!CH12</f>
        <v>-</v>
      </c>
      <c r="L9" s="26" t="str">
        <f>Evalueringsark!CI12</f>
        <v>-</v>
      </c>
      <c r="M9" s="61" t="str">
        <f>Evalueringsark!CJ12</f>
        <v>-</v>
      </c>
      <c r="N9" s="28" t="str">
        <f>Evalueringsark!CK12</f>
        <v>-</v>
      </c>
      <c r="O9" s="64" t="str">
        <f>Evalueringsark!CL12</f>
        <v>-</v>
      </c>
      <c r="P9" s="26" t="str">
        <f>Evalueringsark!CM12</f>
        <v>-</v>
      </c>
      <c r="Q9" s="26" t="str">
        <f>Evalueringsark!CN12</f>
        <v>-</v>
      </c>
      <c r="R9" s="26" t="str">
        <f>Evalueringsark!CO12</f>
        <v>o/-</v>
      </c>
      <c r="S9" s="26" t="str">
        <f>Evalueringsark!CP12</f>
        <v>o/-</v>
      </c>
      <c r="T9" s="26" t="str">
        <f>Evalueringsark!CQ12</f>
        <v>o/-</v>
      </c>
      <c r="U9" s="26" t="str">
        <f>Evalueringsark!CR12</f>
        <v>o/-</v>
      </c>
      <c r="V9" s="26" t="str">
        <f>Evalueringsark!CS12</f>
        <v>-</v>
      </c>
      <c r="W9" s="26" t="str">
        <f>Evalueringsark!CT12</f>
        <v>-</v>
      </c>
      <c r="X9" s="61" t="str">
        <f>Evalueringsark!CU12</f>
        <v>-</v>
      </c>
      <c r="Y9" s="28" t="str">
        <f>Evalueringsark!CV12</f>
        <v>-</v>
      </c>
      <c r="Z9" s="68" t="str">
        <f>Evalueringsark!CW12</f>
        <v>-</v>
      </c>
      <c r="AA9" s="56" t="str">
        <f>Evalueringsark!CX12</f>
        <v>0</v>
      </c>
      <c r="AB9" s="7" t="str">
        <f>Evalueringsark!CY12</f>
        <v>-</v>
      </c>
      <c r="AC9" s="27" t="str">
        <f>Evalueringsark!CZ12</f>
        <v>-</v>
      </c>
    </row>
    <row r="10" spans="1:29" x14ac:dyDescent="0.25">
      <c r="A10" s="9"/>
      <c r="B10" s="24" t="s">
        <v>2</v>
      </c>
      <c r="C10" s="51">
        <v>7</v>
      </c>
      <c r="D10" s="25" t="str">
        <f>Evalueringsark!CA13</f>
        <v>-</v>
      </c>
      <c r="E10" s="26" t="str">
        <f>Evalueringsark!CB13</f>
        <v>-</v>
      </c>
      <c r="F10" s="26" t="str">
        <f>Evalueringsark!CC13</f>
        <v>o/-</v>
      </c>
      <c r="G10" s="26" t="str">
        <f>Evalueringsark!CD13</f>
        <v>-</v>
      </c>
      <c r="H10" s="26" t="str">
        <f>Evalueringsark!CE13</f>
        <v>-</v>
      </c>
      <c r="I10" s="61" t="str">
        <f>Evalueringsark!CF13</f>
        <v>-</v>
      </c>
      <c r="J10" s="28" t="str">
        <f>Evalueringsark!CG13</f>
        <v>-</v>
      </c>
      <c r="K10" s="64" t="str">
        <f>Evalueringsark!CH13</f>
        <v>-</v>
      </c>
      <c r="L10" s="26" t="str">
        <f>Evalueringsark!CI13</f>
        <v>-</v>
      </c>
      <c r="M10" s="61" t="str">
        <f>Evalueringsark!CJ13</f>
        <v>-</v>
      </c>
      <c r="N10" s="28" t="str">
        <f>Evalueringsark!CK13</f>
        <v>-</v>
      </c>
      <c r="O10" s="64" t="str">
        <f>Evalueringsark!CL13</f>
        <v>-</v>
      </c>
      <c r="P10" s="26" t="str">
        <f>Evalueringsark!CM13</f>
        <v>-</v>
      </c>
      <c r="Q10" s="26" t="str">
        <f>Evalueringsark!CN13</f>
        <v>-</v>
      </c>
      <c r="R10" s="26" t="str">
        <f>Evalueringsark!CO13</f>
        <v>o/-</v>
      </c>
      <c r="S10" s="26" t="str">
        <f>Evalueringsark!CP13</f>
        <v>o/-</v>
      </c>
      <c r="T10" s="26" t="str">
        <f>Evalueringsark!CQ13</f>
        <v>o/-</v>
      </c>
      <c r="U10" s="26" t="str">
        <f>Evalueringsark!CR13</f>
        <v>o/-</v>
      </c>
      <c r="V10" s="26" t="str">
        <f>Evalueringsark!CS13</f>
        <v>-</v>
      </c>
      <c r="W10" s="26" t="str">
        <f>Evalueringsark!CT13</f>
        <v>-</v>
      </c>
      <c r="X10" s="61" t="str">
        <f>Evalueringsark!CU13</f>
        <v>-</v>
      </c>
      <c r="Y10" s="28" t="str">
        <f>Evalueringsark!CV13</f>
        <v>-</v>
      </c>
      <c r="Z10" s="68" t="str">
        <f>Evalueringsark!CW13</f>
        <v>-</v>
      </c>
      <c r="AA10" s="56" t="str">
        <f>Evalueringsark!CX13</f>
        <v>0</v>
      </c>
      <c r="AB10" s="7" t="str">
        <f>Evalueringsark!CY13</f>
        <v>-</v>
      </c>
      <c r="AC10" s="27" t="str">
        <f>Evalueringsark!CZ13</f>
        <v>-</v>
      </c>
    </row>
    <row r="11" spans="1:29" x14ac:dyDescent="0.25">
      <c r="A11" s="9"/>
      <c r="B11" s="24" t="s">
        <v>2</v>
      </c>
      <c r="C11" s="51">
        <v>8</v>
      </c>
      <c r="D11" s="25" t="str">
        <f>Evalueringsark!CA14</f>
        <v>-</v>
      </c>
      <c r="E11" s="26" t="str">
        <f>Evalueringsark!CB14</f>
        <v>-</v>
      </c>
      <c r="F11" s="26" t="str">
        <f>Evalueringsark!CC14</f>
        <v>o/-</v>
      </c>
      <c r="G11" s="26" t="str">
        <f>Evalueringsark!CD14</f>
        <v>-</v>
      </c>
      <c r="H11" s="26" t="str">
        <f>Evalueringsark!CE14</f>
        <v>-</v>
      </c>
      <c r="I11" s="61" t="str">
        <f>Evalueringsark!CF14</f>
        <v>-</v>
      </c>
      <c r="J11" s="28" t="str">
        <f>Evalueringsark!CG14</f>
        <v>-</v>
      </c>
      <c r="K11" s="64" t="str">
        <f>Evalueringsark!CH14</f>
        <v>-</v>
      </c>
      <c r="L11" s="26" t="str">
        <f>Evalueringsark!CI14</f>
        <v>-</v>
      </c>
      <c r="M11" s="61" t="str">
        <f>Evalueringsark!CJ14</f>
        <v>-</v>
      </c>
      <c r="N11" s="28" t="str">
        <f>Evalueringsark!CK14</f>
        <v>-</v>
      </c>
      <c r="O11" s="64" t="str">
        <f>Evalueringsark!CL14</f>
        <v>-</v>
      </c>
      <c r="P11" s="26" t="str">
        <f>Evalueringsark!CM14</f>
        <v>-</v>
      </c>
      <c r="Q11" s="26" t="str">
        <f>Evalueringsark!CN14</f>
        <v>-</v>
      </c>
      <c r="R11" s="26" t="str">
        <f>Evalueringsark!CO14</f>
        <v>o/-</v>
      </c>
      <c r="S11" s="26" t="str">
        <f>Evalueringsark!CP14</f>
        <v>o/-</v>
      </c>
      <c r="T11" s="26" t="str">
        <f>Evalueringsark!CQ14</f>
        <v>o/-</v>
      </c>
      <c r="U11" s="26" t="str">
        <f>Evalueringsark!CR14</f>
        <v>o/-</v>
      </c>
      <c r="V11" s="26" t="str">
        <f>Evalueringsark!CS14</f>
        <v>-</v>
      </c>
      <c r="W11" s="26" t="str">
        <f>Evalueringsark!CT14</f>
        <v>-</v>
      </c>
      <c r="X11" s="61" t="str">
        <f>Evalueringsark!CU14</f>
        <v>-</v>
      </c>
      <c r="Y11" s="28" t="str">
        <f>Evalueringsark!CV14</f>
        <v>-</v>
      </c>
      <c r="Z11" s="68" t="str">
        <f>Evalueringsark!CW14</f>
        <v>-</v>
      </c>
      <c r="AA11" s="56" t="str">
        <f>Evalueringsark!CX14</f>
        <v>0</v>
      </c>
      <c r="AB11" s="7" t="str">
        <f>Evalueringsark!CY14</f>
        <v>-</v>
      </c>
      <c r="AC11" s="27" t="str">
        <f>Evalueringsark!CZ14</f>
        <v>-</v>
      </c>
    </row>
    <row r="12" spans="1:29" x14ac:dyDescent="0.25">
      <c r="A12" s="9"/>
      <c r="B12" s="24" t="s">
        <v>2</v>
      </c>
      <c r="C12" s="51">
        <v>9</v>
      </c>
      <c r="D12" s="25" t="str">
        <f>Evalueringsark!CA15</f>
        <v>-</v>
      </c>
      <c r="E12" s="26" t="str">
        <f>Evalueringsark!CB15</f>
        <v>-</v>
      </c>
      <c r="F12" s="26" t="str">
        <f>Evalueringsark!CC15</f>
        <v>o/-</v>
      </c>
      <c r="G12" s="26" t="str">
        <f>Evalueringsark!CD15</f>
        <v>-</v>
      </c>
      <c r="H12" s="26" t="str">
        <f>Evalueringsark!CE15</f>
        <v>-</v>
      </c>
      <c r="I12" s="61" t="str">
        <f>Evalueringsark!CF15</f>
        <v>-</v>
      </c>
      <c r="J12" s="28" t="str">
        <f>Evalueringsark!CG15</f>
        <v>-</v>
      </c>
      <c r="K12" s="64" t="str">
        <f>Evalueringsark!CH15</f>
        <v>-</v>
      </c>
      <c r="L12" s="26" t="str">
        <f>Evalueringsark!CI15</f>
        <v>-</v>
      </c>
      <c r="M12" s="61" t="str">
        <f>Evalueringsark!CJ15</f>
        <v>-</v>
      </c>
      <c r="N12" s="28" t="str">
        <f>Evalueringsark!CK15</f>
        <v>-</v>
      </c>
      <c r="O12" s="64" t="str">
        <f>Evalueringsark!CL15</f>
        <v>-</v>
      </c>
      <c r="P12" s="26" t="str">
        <f>Evalueringsark!CM15</f>
        <v>-</v>
      </c>
      <c r="Q12" s="26" t="str">
        <f>Evalueringsark!CN15</f>
        <v>-</v>
      </c>
      <c r="R12" s="26" t="str">
        <f>Evalueringsark!CO15</f>
        <v>o/-</v>
      </c>
      <c r="S12" s="26" t="str">
        <f>Evalueringsark!CP15</f>
        <v>o/-</v>
      </c>
      <c r="T12" s="26" t="str">
        <f>Evalueringsark!CQ15</f>
        <v>o/-</v>
      </c>
      <c r="U12" s="26" t="str">
        <f>Evalueringsark!CR15</f>
        <v>o/-</v>
      </c>
      <c r="V12" s="26" t="str">
        <f>Evalueringsark!CS15</f>
        <v>-</v>
      </c>
      <c r="W12" s="26" t="str">
        <f>Evalueringsark!CT15</f>
        <v>-</v>
      </c>
      <c r="X12" s="61" t="str">
        <f>Evalueringsark!CU15</f>
        <v>-</v>
      </c>
      <c r="Y12" s="28" t="str">
        <f>Evalueringsark!CV15</f>
        <v>-</v>
      </c>
      <c r="Z12" s="68" t="str">
        <f>Evalueringsark!CW15</f>
        <v>-</v>
      </c>
      <c r="AA12" s="56" t="str">
        <f>Evalueringsark!CX15</f>
        <v>0</v>
      </c>
      <c r="AB12" s="7" t="str">
        <f>Evalueringsark!CY15</f>
        <v>-</v>
      </c>
      <c r="AC12" s="27" t="str">
        <f>Evalueringsark!CZ15</f>
        <v>-</v>
      </c>
    </row>
    <row r="13" spans="1:29" x14ac:dyDescent="0.25">
      <c r="A13" s="9"/>
      <c r="B13" s="24" t="s">
        <v>2</v>
      </c>
      <c r="C13" s="51">
        <v>10</v>
      </c>
      <c r="D13" s="25" t="str">
        <f>Evalueringsark!CA16</f>
        <v>-</v>
      </c>
      <c r="E13" s="26" t="str">
        <f>Evalueringsark!CB16</f>
        <v>-</v>
      </c>
      <c r="F13" s="26" t="str">
        <f>Evalueringsark!CC16</f>
        <v>o/-</v>
      </c>
      <c r="G13" s="26" t="str">
        <f>Evalueringsark!CD16</f>
        <v>-</v>
      </c>
      <c r="H13" s="26" t="str">
        <f>Evalueringsark!CE16</f>
        <v>-</v>
      </c>
      <c r="I13" s="61" t="str">
        <f>Evalueringsark!CF16</f>
        <v>-</v>
      </c>
      <c r="J13" s="28" t="str">
        <f>Evalueringsark!CG16</f>
        <v>-</v>
      </c>
      <c r="K13" s="64" t="str">
        <f>Evalueringsark!CH16</f>
        <v>-</v>
      </c>
      <c r="L13" s="26" t="str">
        <f>Evalueringsark!CI16</f>
        <v>-</v>
      </c>
      <c r="M13" s="61" t="str">
        <f>Evalueringsark!CJ16</f>
        <v>-</v>
      </c>
      <c r="N13" s="28" t="str">
        <f>Evalueringsark!CK16</f>
        <v>-</v>
      </c>
      <c r="O13" s="64" t="str">
        <f>Evalueringsark!CL16</f>
        <v>-</v>
      </c>
      <c r="P13" s="26" t="str">
        <f>Evalueringsark!CM16</f>
        <v>-</v>
      </c>
      <c r="Q13" s="26" t="str">
        <f>Evalueringsark!CN16</f>
        <v>-</v>
      </c>
      <c r="R13" s="26" t="str">
        <f>Evalueringsark!CO16</f>
        <v>o/-</v>
      </c>
      <c r="S13" s="26" t="str">
        <f>Evalueringsark!CP16</f>
        <v>o/-</v>
      </c>
      <c r="T13" s="26" t="str">
        <f>Evalueringsark!CQ16</f>
        <v>o/-</v>
      </c>
      <c r="U13" s="26" t="str">
        <f>Evalueringsark!CR16</f>
        <v>o/-</v>
      </c>
      <c r="V13" s="26" t="str">
        <f>Evalueringsark!CS16</f>
        <v>-</v>
      </c>
      <c r="W13" s="26" t="str">
        <f>Evalueringsark!CT16</f>
        <v>-</v>
      </c>
      <c r="X13" s="61" t="str">
        <f>Evalueringsark!CU16</f>
        <v>-</v>
      </c>
      <c r="Y13" s="28" t="str">
        <f>Evalueringsark!CV16</f>
        <v>-</v>
      </c>
      <c r="Z13" s="68" t="str">
        <f>Evalueringsark!CW16</f>
        <v>-</v>
      </c>
      <c r="AA13" s="56" t="str">
        <f>Evalueringsark!CX16</f>
        <v>0</v>
      </c>
      <c r="AB13" s="7" t="str">
        <f>Evalueringsark!CY16</f>
        <v>-</v>
      </c>
      <c r="AC13" s="27" t="str">
        <f>Evalueringsark!CZ16</f>
        <v>-</v>
      </c>
    </row>
    <row r="14" spans="1:29" x14ac:dyDescent="0.25">
      <c r="A14" s="9"/>
      <c r="B14" s="24" t="s">
        <v>2</v>
      </c>
      <c r="C14" s="51">
        <v>11</v>
      </c>
      <c r="D14" s="25" t="str">
        <f>Evalueringsark!CA17</f>
        <v>-</v>
      </c>
      <c r="E14" s="26" t="str">
        <f>Evalueringsark!CB17</f>
        <v>-</v>
      </c>
      <c r="F14" s="26" t="str">
        <f>Evalueringsark!CC17</f>
        <v>o/-</v>
      </c>
      <c r="G14" s="26" t="str">
        <f>Evalueringsark!CD17</f>
        <v>-</v>
      </c>
      <c r="H14" s="26" t="str">
        <f>Evalueringsark!CE17</f>
        <v>-</v>
      </c>
      <c r="I14" s="61" t="str">
        <f>Evalueringsark!CF17</f>
        <v>-</v>
      </c>
      <c r="J14" s="28" t="str">
        <f>Evalueringsark!CG17</f>
        <v>-</v>
      </c>
      <c r="K14" s="64" t="str">
        <f>Evalueringsark!CH17</f>
        <v>-</v>
      </c>
      <c r="L14" s="26" t="str">
        <f>Evalueringsark!CI17</f>
        <v>-</v>
      </c>
      <c r="M14" s="61" t="str">
        <f>Evalueringsark!CJ17</f>
        <v>-</v>
      </c>
      <c r="N14" s="28" t="str">
        <f>Evalueringsark!CK17</f>
        <v>-</v>
      </c>
      <c r="O14" s="64" t="str">
        <f>Evalueringsark!CL17</f>
        <v>-</v>
      </c>
      <c r="P14" s="26" t="str">
        <f>Evalueringsark!CM17</f>
        <v>-</v>
      </c>
      <c r="Q14" s="26" t="str">
        <f>Evalueringsark!CN17</f>
        <v>-</v>
      </c>
      <c r="R14" s="26" t="str">
        <f>Evalueringsark!CO17</f>
        <v>o/-</v>
      </c>
      <c r="S14" s="26" t="str">
        <f>Evalueringsark!CP17</f>
        <v>o/-</v>
      </c>
      <c r="T14" s="26" t="str">
        <f>Evalueringsark!CQ17</f>
        <v>o/-</v>
      </c>
      <c r="U14" s="26" t="str">
        <f>Evalueringsark!CR17</f>
        <v>o/-</v>
      </c>
      <c r="V14" s="26" t="str">
        <f>Evalueringsark!CS17</f>
        <v>-</v>
      </c>
      <c r="W14" s="26" t="str">
        <f>Evalueringsark!CT17</f>
        <v>-</v>
      </c>
      <c r="X14" s="61" t="str">
        <f>Evalueringsark!CU17</f>
        <v>-</v>
      </c>
      <c r="Y14" s="28" t="str">
        <f>Evalueringsark!CV17</f>
        <v>-</v>
      </c>
      <c r="Z14" s="68" t="str">
        <f>Evalueringsark!CW17</f>
        <v>-</v>
      </c>
      <c r="AA14" s="56" t="str">
        <f>Evalueringsark!CX17</f>
        <v>0</v>
      </c>
      <c r="AB14" s="7" t="str">
        <f>Evalueringsark!CY17</f>
        <v>-</v>
      </c>
      <c r="AC14" s="27" t="str">
        <f>Evalueringsark!CZ17</f>
        <v>-</v>
      </c>
    </row>
    <row r="15" spans="1:29" x14ac:dyDescent="0.25">
      <c r="A15" s="9"/>
      <c r="B15" s="24" t="s">
        <v>2</v>
      </c>
      <c r="C15" s="51">
        <v>12</v>
      </c>
      <c r="D15" s="25" t="str">
        <f>Evalueringsark!CA18</f>
        <v>-</v>
      </c>
      <c r="E15" s="26" t="str">
        <f>Evalueringsark!CB18</f>
        <v>-</v>
      </c>
      <c r="F15" s="26" t="str">
        <f>Evalueringsark!CC18</f>
        <v>o/-</v>
      </c>
      <c r="G15" s="26" t="str">
        <f>Evalueringsark!CD18</f>
        <v>-</v>
      </c>
      <c r="H15" s="26" t="str">
        <f>Evalueringsark!CE18</f>
        <v>-</v>
      </c>
      <c r="I15" s="61" t="str">
        <f>Evalueringsark!CF18</f>
        <v>-</v>
      </c>
      <c r="J15" s="28" t="str">
        <f>Evalueringsark!CG18</f>
        <v>-</v>
      </c>
      <c r="K15" s="64" t="str">
        <f>Evalueringsark!CH18</f>
        <v>-</v>
      </c>
      <c r="L15" s="26" t="str">
        <f>Evalueringsark!CI18</f>
        <v>-</v>
      </c>
      <c r="M15" s="61" t="str">
        <f>Evalueringsark!CJ18</f>
        <v>-</v>
      </c>
      <c r="N15" s="28" t="str">
        <f>Evalueringsark!CK18</f>
        <v>-</v>
      </c>
      <c r="O15" s="64" t="str">
        <f>Evalueringsark!CL18</f>
        <v>-</v>
      </c>
      <c r="P15" s="26" t="str">
        <f>Evalueringsark!CM18</f>
        <v>-</v>
      </c>
      <c r="Q15" s="26" t="str">
        <f>Evalueringsark!CN18</f>
        <v>-</v>
      </c>
      <c r="R15" s="26" t="str">
        <f>Evalueringsark!CO18</f>
        <v>o/-</v>
      </c>
      <c r="S15" s="26" t="str">
        <f>Evalueringsark!CP18</f>
        <v>o/-</v>
      </c>
      <c r="T15" s="26" t="str">
        <f>Evalueringsark!CQ18</f>
        <v>o/-</v>
      </c>
      <c r="U15" s="26" t="str">
        <f>Evalueringsark!CR18</f>
        <v>o/-</v>
      </c>
      <c r="V15" s="26" t="str">
        <f>Evalueringsark!CS18</f>
        <v>-</v>
      </c>
      <c r="W15" s="26" t="str">
        <f>Evalueringsark!CT18</f>
        <v>-</v>
      </c>
      <c r="X15" s="61" t="str">
        <f>Evalueringsark!CU18</f>
        <v>-</v>
      </c>
      <c r="Y15" s="28" t="str">
        <f>Evalueringsark!CV18</f>
        <v>-</v>
      </c>
      <c r="Z15" s="68" t="str">
        <f>Evalueringsark!CW18</f>
        <v>-</v>
      </c>
      <c r="AA15" s="56" t="str">
        <f>Evalueringsark!CX18</f>
        <v>0</v>
      </c>
      <c r="AB15" s="7" t="str">
        <f>Evalueringsark!CY18</f>
        <v>-</v>
      </c>
      <c r="AC15" s="27" t="str">
        <f>Evalueringsark!CZ18</f>
        <v>-</v>
      </c>
    </row>
    <row r="16" spans="1:29" x14ac:dyDescent="0.25">
      <c r="A16" s="9"/>
      <c r="B16" s="24" t="s">
        <v>2</v>
      </c>
      <c r="C16" s="51">
        <v>13</v>
      </c>
      <c r="D16" s="25" t="str">
        <f>Evalueringsark!CA19</f>
        <v>-</v>
      </c>
      <c r="E16" s="26" t="str">
        <f>Evalueringsark!CB19</f>
        <v>-</v>
      </c>
      <c r="F16" s="26" t="str">
        <f>Evalueringsark!CC19</f>
        <v>o/-</v>
      </c>
      <c r="G16" s="26" t="str">
        <f>Evalueringsark!CD19</f>
        <v>-</v>
      </c>
      <c r="H16" s="26" t="str">
        <f>Evalueringsark!CE19</f>
        <v>-</v>
      </c>
      <c r="I16" s="61" t="str">
        <f>Evalueringsark!CF19</f>
        <v>-</v>
      </c>
      <c r="J16" s="28" t="str">
        <f>Evalueringsark!CG19</f>
        <v>-</v>
      </c>
      <c r="K16" s="64" t="str">
        <f>Evalueringsark!CH19</f>
        <v>-</v>
      </c>
      <c r="L16" s="26" t="str">
        <f>Evalueringsark!CI19</f>
        <v>-</v>
      </c>
      <c r="M16" s="61" t="str">
        <f>Evalueringsark!CJ19</f>
        <v>-</v>
      </c>
      <c r="N16" s="28" t="str">
        <f>Evalueringsark!CK19</f>
        <v>-</v>
      </c>
      <c r="O16" s="64" t="str">
        <f>Evalueringsark!CL19</f>
        <v>-</v>
      </c>
      <c r="P16" s="26" t="str">
        <f>Evalueringsark!CM19</f>
        <v>-</v>
      </c>
      <c r="Q16" s="26" t="str">
        <f>Evalueringsark!CN19</f>
        <v>-</v>
      </c>
      <c r="R16" s="26" t="str">
        <f>Evalueringsark!CO19</f>
        <v>o/-</v>
      </c>
      <c r="S16" s="26" t="str">
        <f>Evalueringsark!CP19</f>
        <v>o/-</v>
      </c>
      <c r="T16" s="26" t="str">
        <f>Evalueringsark!CQ19</f>
        <v>o/-</v>
      </c>
      <c r="U16" s="26" t="str">
        <f>Evalueringsark!CR19</f>
        <v>o/-</v>
      </c>
      <c r="V16" s="26" t="str">
        <f>Evalueringsark!CS19</f>
        <v>-</v>
      </c>
      <c r="W16" s="26" t="str">
        <f>Evalueringsark!CT19</f>
        <v>-</v>
      </c>
      <c r="X16" s="61" t="str">
        <f>Evalueringsark!CU19</f>
        <v>-</v>
      </c>
      <c r="Y16" s="28" t="str">
        <f>Evalueringsark!CV19</f>
        <v>-</v>
      </c>
      <c r="Z16" s="68" t="str">
        <f>Evalueringsark!CW19</f>
        <v>-</v>
      </c>
      <c r="AA16" s="56" t="str">
        <f>Evalueringsark!CX19</f>
        <v>0</v>
      </c>
      <c r="AB16" s="7" t="str">
        <f>Evalueringsark!CY19</f>
        <v>-</v>
      </c>
      <c r="AC16" s="27" t="str">
        <f>Evalueringsark!CZ19</f>
        <v>-</v>
      </c>
    </row>
    <row r="17" spans="1:29" x14ac:dyDescent="0.25">
      <c r="A17" s="9"/>
      <c r="B17" s="24" t="s">
        <v>2</v>
      </c>
      <c r="C17" s="51">
        <v>14</v>
      </c>
      <c r="D17" s="25" t="str">
        <f>Evalueringsark!CA20</f>
        <v>-</v>
      </c>
      <c r="E17" s="26" t="str">
        <f>Evalueringsark!CB20</f>
        <v>-</v>
      </c>
      <c r="F17" s="26" t="str">
        <f>Evalueringsark!CC20</f>
        <v>o/-</v>
      </c>
      <c r="G17" s="26" t="str">
        <f>Evalueringsark!CD20</f>
        <v>-</v>
      </c>
      <c r="H17" s="26" t="str">
        <f>Evalueringsark!CE20</f>
        <v>-</v>
      </c>
      <c r="I17" s="61" t="str">
        <f>Evalueringsark!CF20</f>
        <v>-</v>
      </c>
      <c r="J17" s="28" t="str">
        <f>Evalueringsark!CG20</f>
        <v>-</v>
      </c>
      <c r="K17" s="64" t="str">
        <f>Evalueringsark!CH20</f>
        <v>-</v>
      </c>
      <c r="L17" s="26" t="str">
        <f>Evalueringsark!CI20</f>
        <v>-</v>
      </c>
      <c r="M17" s="61" t="str">
        <f>Evalueringsark!CJ20</f>
        <v>-</v>
      </c>
      <c r="N17" s="28" t="str">
        <f>Evalueringsark!CK20</f>
        <v>-</v>
      </c>
      <c r="O17" s="64" t="str">
        <f>Evalueringsark!CL20</f>
        <v>-</v>
      </c>
      <c r="P17" s="26" t="str">
        <f>Evalueringsark!CM20</f>
        <v>-</v>
      </c>
      <c r="Q17" s="26" t="str">
        <f>Evalueringsark!CN20</f>
        <v>-</v>
      </c>
      <c r="R17" s="26" t="str">
        <f>Evalueringsark!CO20</f>
        <v>o/-</v>
      </c>
      <c r="S17" s="26" t="str">
        <f>Evalueringsark!CP20</f>
        <v>o/-</v>
      </c>
      <c r="T17" s="26" t="str">
        <f>Evalueringsark!CQ20</f>
        <v>o/-</v>
      </c>
      <c r="U17" s="26" t="str">
        <f>Evalueringsark!CR20</f>
        <v>o/-</v>
      </c>
      <c r="V17" s="26" t="str">
        <f>Evalueringsark!CS20</f>
        <v>-</v>
      </c>
      <c r="W17" s="26" t="str">
        <f>Evalueringsark!CT20</f>
        <v>-</v>
      </c>
      <c r="X17" s="61" t="str">
        <f>Evalueringsark!CU20</f>
        <v>-</v>
      </c>
      <c r="Y17" s="28" t="str">
        <f>Evalueringsark!CV20</f>
        <v>-</v>
      </c>
      <c r="Z17" s="68" t="str">
        <f>Evalueringsark!CW20</f>
        <v>-</v>
      </c>
      <c r="AA17" s="56" t="str">
        <f>Evalueringsark!CX20</f>
        <v>0</v>
      </c>
      <c r="AB17" s="7" t="str">
        <f>Evalueringsark!CY20</f>
        <v>-</v>
      </c>
      <c r="AC17" s="27" t="str">
        <f>Evalueringsark!CZ20</f>
        <v>-</v>
      </c>
    </row>
    <row r="18" spans="1:29" x14ac:dyDescent="0.25">
      <c r="A18" s="9"/>
      <c r="B18" s="24" t="s">
        <v>2</v>
      </c>
      <c r="C18" s="51">
        <v>15</v>
      </c>
      <c r="D18" s="25" t="str">
        <f>Evalueringsark!CA21</f>
        <v>-</v>
      </c>
      <c r="E18" s="26" t="str">
        <f>Evalueringsark!CB21</f>
        <v>-</v>
      </c>
      <c r="F18" s="26" t="str">
        <f>Evalueringsark!CC21</f>
        <v>o/-</v>
      </c>
      <c r="G18" s="26" t="str">
        <f>Evalueringsark!CD21</f>
        <v>-</v>
      </c>
      <c r="H18" s="26" t="str">
        <f>Evalueringsark!CE21</f>
        <v>-</v>
      </c>
      <c r="I18" s="61" t="str">
        <f>Evalueringsark!CF21</f>
        <v>-</v>
      </c>
      <c r="J18" s="28" t="str">
        <f>Evalueringsark!CG21</f>
        <v>-</v>
      </c>
      <c r="K18" s="64" t="str">
        <f>Evalueringsark!CH21</f>
        <v>-</v>
      </c>
      <c r="L18" s="26" t="str">
        <f>Evalueringsark!CI21</f>
        <v>-</v>
      </c>
      <c r="M18" s="61" t="str">
        <f>Evalueringsark!CJ21</f>
        <v>-</v>
      </c>
      <c r="N18" s="28" t="str">
        <f>Evalueringsark!CK21</f>
        <v>-</v>
      </c>
      <c r="O18" s="64" t="str">
        <f>Evalueringsark!CL21</f>
        <v>-</v>
      </c>
      <c r="P18" s="26" t="str">
        <f>Evalueringsark!CM21</f>
        <v>-</v>
      </c>
      <c r="Q18" s="26" t="str">
        <f>Evalueringsark!CN21</f>
        <v>-</v>
      </c>
      <c r="R18" s="26" t="str">
        <f>Evalueringsark!CO21</f>
        <v>o/-</v>
      </c>
      <c r="S18" s="26" t="str">
        <f>Evalueringsark!CP21</f>
        <v>o/-</v>
      </c>
      <c r="T18" s="26" t="str">
        <f>Evalueringsark!CQ21</f>
        <v>o/-</v>
      </c>
      <c r="U18" s="26" t="str">
        <f>Evalueringsark!CR21</f>
        <v>o/-</v>
      </c>
      <c r="V18" s="26" t="str">
        <f>Evalueringsark!CS21</f>
        <v>-</v>
      </c>
      <c r="W18" s="26" t="str">
        <f>Evalueringsark!CT21</f>
        <v>-</v>
      </c>
      <c r="X18" s="61" t="str">
        <f>Evalueringsark!CU21</f>
        <v>-</v>
      </c>
      <c r="Y18" s="28" t="str">
        <f>Evalueringsark!CV21</f>
        <v>-</v>
      </c>
      <c r="Z18" s="68" t="str">
        <f>Evalueringsark!CW21</f>
        <v>-</v>
      </c>
      <c r="AA18" s="56" t="str">
        <f>Evalueringsark!CX21</f>
        <v>0</v>
      </c>
      <c r="AB18" s="7" t="str">
        <f>Evalueringsark!CY21</f>
        <v>-</v>
      </c>
      <c r="AC18" s="27" t="str">
        <f>Evalueringsark!CZ21</f>
        <v>-</v>
      </c>
    </row>
    <row r="19" spans="1:29" x14ac:dyDescent="0.25">
      <c r="A19" s="9"/>
      <c r="B19" s="24" t="s">
        <v>2</v>
      </c>
      <c r="C19" s="51">
        <v>16</v>
      </c>
      <c r="D19" s="25" t="str">
        <f>Evalueringsark!CA22</f>
        <v>-</v>
      </c>
      <c r="E19" s="26" t="str">
        <f>Evalueringsark!CB22</f>
        <v>-</v>
      </c>
      <c r="F19" s="26" t="str">
        <f>Evalueringsark!CC22</f>
        <v>o/-</v>
      </c>
      <c r="G19" s="26" t="str">
        <f>Evalueringsark!CD22</f>
        <v>-</v>
      </c>
      <c r="H19" s="26" t="str">
        <f>Evalueringsark!CE22</f>
        <v>-</v>
      </c>
      <c r="I19" s="61" t="str">
        <f>Evalueringsark!CF22</f>
        <v>-</v>
      </c>
      <c r="J19" s="28" t="str">
        <f>Evalueringsark!CG22</f>
        <v>-</v>
      </c>
      <c r="K19" s="64" t="str">
        <f>Evalueringsark!CH22</f>
        <v>-</v>
      </c>
      <c r="L19" s="26" t="str">
        <f>Evalueringsark!CI22</f>
        <v>-</v>
      </c>
      <c r="M19" s="61" t="str">
        <f>Evalueringsark!CJ22</f>
        <v>-</v>
      </c>
      <c r="N19" s="28" t="str">
        <f>Evalueringsark!CK22</f>
        <v>-</v>
      </c>
      <c r="O19" s="64" t="str">
        <f>Evalueringsark!CL22</f>
        <v>-</v>
      </c>
      <c r="P19" s="26" t="str">
        <f>Evalueringsark!CM22</f>
        <v>-</v>
      </c>
      <c r="Q19" s="26" t="str">
        <f>Evalueringsark!CN22</f>
        <v>-</v>
      </c>
      <c r="R19" s="26" t="str">
        <f>Evalueringsark!CO22</f>
        <v>o/-</v>
      </c>
      <c r="S19" s="26" t="str">
        <f>Evalueringsark!CP22</f>
        <v>o/-</v>
      </c>
      <c r="T19" s="26" t="str">
        <f>Evalueringsark!CQ22</f>
        <v>o/-</v>
      </c>
      <c r="U19" s="26" t="str">
        <f>Evalueringsark!CR22</f>
        <v>o/-</v>
      </c>
      <c r="V19" s="26" t="str">
        <f>Evalueringsark!CS22</f>
        <v>-</v>
      </c>
      <c r="W19" s="26" t="str">
        <f>Evalueringsark!CT22</f>
        <v>-</v>
      </c>
      <c r="X19" s="61" t="str">
        <f>Evalueringsark!CU22</f>
        <v>-</v>
      </c>
      <c r="Y19" s="28" t="str">
        <f>Evalueringsark!CV22</f>
        <v>-</v>
      </c>
      <c r="Z19" s="68" t="str">
        <f>Evalueringsark!CW22</f>
        <v>-</v>
      </c>
      <c r="AA19" s="56" t="str">
        <f>Evalueringsark!CX22</f>
        <v>0</v>
      </c>
      <c r="AB19" s="7" t="str">
        <f>Evalueringsark!CY22</f>
        <v>-</v>
      </c>
      <c r="AC19" s="27" t="str">
        <f>Evalueringsark!CZ22</f>
        <v>-</v>
      </c>
    </row>
    <row r="20" spans="1:29" x14ac:dyDescent="0.25">
      <c r="A20" s="9"/>
      <c r="B20" s="24" t="s">
        <v>2</v>
      </c>
      <c r="C20" s="51">
        <v>17</v>
      </c>
      <c r="D20" s="25" t="str">
        <f>Evalueringsark!CA23</f>
        <v>-</v>
      </c>
      <c r="E20" s="26" t="str">
        <f>Evalueringsark!CB23</f>
        <v>-</v>
      </c>
      <c r="F20" s="26" t="str">
        <f>Evalueringsark!CC23</f>
        <v>o/-</v>
      </c>
      <c r="G20" s="26" t="str">
        <f>Evalueringsark!CD23</f>
        <v>-</v>
      </c>
      <c r="H20" s="26" t="str">
        <f>Evalueringsark!CE23</f>
        <v>-</v>
      </c>
      <c r="I20" s="61" t="str">
        <f>Evalueringsark!CF23</f>
        <v>-</v>
      </c>
      <c r="J20" s="28" t="str">
        <f>Evalueringsark!CG23</f>
        <v>-</v>
      </c>
      <c r="K20" s="64" t="str">
        <f>Evalueringsark!CH23</f>
        <v>-</v>
      </c>
      <c r="L20" s="26" t="str">
        <f>Evalueringsark!CI23</f>
        <v>-</v>
      </c>
      <c r="M20" s="61" t="str">
        <f>Evalueringsark!CJ23</f>
        <v>-</v>
      </c>
      <c r="N20" s="28" t="str">
        <f>Evalueringsark!CK23</f>
        <v>-</v>
      </c>
      <c r="O20" s="64" t="str">
        <f>Evalueringsark!CL23</f>
        <v>-</v>
      </c>
      <c r="P20" s="26" t="str">
        <f>Evalueringsark!CM23</f>
        <v>-</v>
      </c>
      <c r="Q20" s="26" t="str">
        <f>Evalueringsark!CN23</f>
        <v>-</v>
      </c>
      <c r="R20" s="26" t="str">
        <f>Evalueringsark!CO23</f>
        <v>o/-</v>
      </c>
      <c r="S20" s="26" t="str">
        <f>Evalueringsark!CP23</f>
        <v>o/-</v>
      </c>
      <c r="T20" s="26" t="str">
        <f>Evalueringsark!CQ23</f>
        <v>o/-</v>
      </c>
      <c r="U20" s="26" t="str">
        <f>Evalueringsark!CR23</f>
        <v>o/-</v>
      </c>
      <c r="V20" s="26" t="str">
        <f>Evalueringsark!CS23</f>
        <v>-</v>
      </c>
      <c r="W20" s="26" t="str">
        <f>Evalueringsark!CT23</f>
        <v>-</v>
      </c>
      <c r="X20" s="61" t="str">
        <f>Evalueringsark!CU23</f>
        <v>-</v>
      </c>
      <c r="Y20" s="28" t="str">
        <f>Evalueringsark!CV23</f>
        <v>-</v>
      </c>
      <c r="Z20" s="68" t="str">
        <f>Evalueringsark!CW23</f>
        <v>-</v>
      </c>
      <c r="AA20" s="56" t="str">
        <f>Evalueringsark!CX23</f>
        <v>0</v>
      </c>
      <c r="AB20" s="7" t="str">
        <f>Evalueringsark!CY23</f>
        <v>-</v>
      </c>
      <c r="AC20" s="27" t="str">
        <f>Evalueringsark!CZ23</f>
        <v>-</v>
      </c>
    </row>
    <row r="21" spans="1:29" x14ac:dyDescent="0.25">
      <c r="A21" s="9"/>
      <c r="B21" s="24" t="s">
        <v>2</v>
      </c>
      <c r="C21" s="51">
        <v>18</v>
      </c>
      <c r="D21" s="25" t="str">
        <f>Evalueringsark!CA24</f>
        <v>-</v>
      </c>
      <c r="E21" s="26" t="str">
        <f>Evalueringsark!CB24</f>
        <v>-</v>
      </c>
      <c r="F21" s="26" t="str">
        <f>Evalueringsark!CC24</f>
        <v>o/-</v>
      </c>
      <c r="G21" s="26" t="str">
        <f>Evalueringsark!CD24</f>
        <v>-</v>
      </c>
      <c r="H21" s="26" t="str">
        <f>Evalueringsark!CE24</f>
        <v>-</v>
      </c>
      <c r="I21" s="61" t="str">
        <f>Evalueringsark!CF24</f>
        <v>-</v>
      </c>
      <c r="J21" s="28" t="str">
        <f>Evalueringsark!CG24</f>
        <v>-</v>
      </c>
      <c r="K21" s="64" t="str">
        <f>Evalueringsark!CH24</f>
        <v>-</v>
      </c>
      <c r="L21" s="26" t="str">
        <f>Evalueringsark!CI24</f>
        <v>-</v>
      </c>
      <c r="M21" s="61" t="str">
        <f>Evalueringsark!CJ24</f>
        <v>-</v>
      </c>
      <c r="N21" s="28" t="str">
        <f>Evalueringsark!CK24</f>
        <v>-</v>
      </c>
      <c r="O21" s="64" t="str">
        <f>Evalueringsark!CL24</f>
        <v>-</v>
      </c>
      <c r="P21" s="26" t="str">
        <f>Evalueringsark!CM24</f>
        <v>-</v>
      </c>
      <c r="Q21" s="26" t="str">
        <f>Evalueringsark!CN24</f>
        <v>-</v>
      </c>
      <c r="R21" s="26" t="str">
        <f>Evalueringsark!CO24</f>
        <v>o/-</v>
      </c>
      <c r="S21" s="26" t="str">
        <f>Evalueringsark!CP24</f>
        <v>o/-</v>
      </c>
      <c r="T21" s="26" t="str">
        <f>Evalueringsark!CQ24</f>
        <v>o/-</v>
      </c>
      <c r="U21" s="26" t="str">
        <f>Evalueringsark!CR24</f>
        <v>o/-</v>
      </c>
      <c r="V21" s="26" t="str">
        <f>Evalueringsark!CS24</f>
        <v>-</v>
      </c>
      <c r="W21" s="26" t="str">
        <f>Evalueringsark!CT24</f>
        <v>-</v>
      </c>
      <c r="X21" s="61" t="str">
        <f>Evalueringsark!CU24</f>
        <v>-</v>
      </c>
      <c r="Y21" s="28" t="str">
        <f>Evalueringsark!CV24</f>
        <v>-</v>
      </c>
      <c r="Z21" s="68" t="str">
        <f>Evalueringsark!CW24</f>
        <v>-</v>
      </c>
      <c r="AA21" s="56" t="str">
        <f>Evalueringsark!CX24</f>
        <v>0</v>
      </c>
      <c r="AB21" s="7" t="str">
        <f>Evalueringsark!CY24</f>
        <v>-</v>
      </c>
      <c r="AC21" s="27" t="str">
        <f>Evalueringsark!CZ24</f>
        <v>-</v>
      </c>
    </row>
    <row r="22" spans="1:29" x14ac:dyDescent="0.25">
      <c r="A22" s="9"/>
      <c r="B22" s="24" t="s">
        <v>2</v>
      </c>
      <c r="C22" s="51">
        <v>19</v>
      </c>
      <c r="D22" s="25" t="str">
        <f>Evalueringsark!CA25</f>
        <v>-</v>
      </c>
      <c r="E22" s="26" t="str">
        <f>Evalueringsark!CB25</f>
        <v>-</v>
      </c>
      <c r="F22" s="26" t="str">
        <f>Evalueringsark!CC25</f>
        <v>o/-</v>
      </c>
      <c r="G22" s="26" t="str">
        <f>Evalueringsark!CD25</f>
        <v>-</v>
      </c>
      <c r="H22" s="26" t="str">
        <f>Evalueringsark!CE25</f>
        <v>-</v>
      </c>
      <c r="I22" s="61" t="str">
        <f>Evalueringsark!CF25</f>
        <v>-</v>
      </c>
      <c r="J22" s="28" t="str">
        <f>Evalueringsark!CG25</f>
        <v>-</v>
      </c>
      <c r="K22" s="64" t="str">
        <f>Evalueringsark!CH25</f>
        <v>-</v>
      </c>
      <c r="L22" s="26" t="str">
        <f>Evalueringsark!CI25</f>
        <v>-</v>
      </c>
      <c r="M22" s="61" t="str">
        <f>Evalueringsark!CJ25</f>
        <v>-</v>
      </c>
      <c r="N22" s="28" t="str">
        <f>Evalueringsark!CK25</f>
        <v>-</v>
      </c>
      <c r="O22" s="64" t="str">
        <f>Evalueringsark!CL25</f>
        <v>-</v>
      </c>
      <c r="P22" s="26" t="str">
        <f>Evalueringsark!CM25</f>
        <v>-</v>
      </c>
      <c r="Q22" s="26" t="str">
        <f>Evalueringsark!CN25</f>
        <v>-</v>
      </c>
      <c r="R22" s="26" t="str">
        <f>Evalueringsark!CO25</f>
        <v>o/-</v>
      </c>
      <c r="S22" s="26" t="str">
        <f>Evalueringsark!CP25</f>
        <v>o/-</v>
      </c>
      <c r="T22" s="26" t="str">
        <f>Evalueringsark!CQ25</f>
        <v>o/-</v>
      </c>
      <c r="U22" s="26" t="str">
        <f>Evalueringsark!CR25</f>
        <v>o/-</v>
      </c>
      <c r="V22" s="26" t="str">
        <f>Evalueringsark!CS25</f>
        <v>-</v>
      </c>
      <c r="W22" s="26" t="str">
        <f>Evalueringsark!CT25</f>
        <v>-</v>
      </c>
      <c r="X22" s="61" t="str">
        <f>Evalueringsark!CU25</f>
        <v>-</v>
      </c>
      <c r="Y22" s="28" t="str">
        <f>Evalueringsark!CV25</f>
        <v>-</v>
      </c>
      <c r="Z22" s="68" t="str">
        <f>Evalueringsark!CW25</f>
        <v>-</v>
      </c>
      <c r="AA22" s="56" t="str">
        <f>Evalueringsark!CX25</f>
        <v>0</v>
      </c>
      <c r="AB22" s="7" t="str">
        <f>Evalueringsark!CY25</f>
        <v>-</v>
      </c>
      <c r="AC22" s="27" t="str">
        <f>Evalueringsark!CZ25</f>
        <v>-</v>
      </c>
    </row>
    <row r="23" spans="1:29" x14ac:dyDescent="0.25">
      <c r="A23" s="9"/>
      <c r="B23" s="24" t="s">
        <v>2</v>
      </c>
      <c r="C23" s="51">
        <v>20</v>
      </c>
      <c r="D23" s="25" t="str">
        <f>Evalueringsark!CA26</f>
        <v>-</v>
      </c>
      <c r="E23" s="26" t="str">
        <f>Evalueringsark!CB26</f>
        <v>-</v>
      </c>
      <c r="F23" s="26" t="str">
        <f>Evalueringsark!CC26</f>
        <v>o/-</v>
      </c>
      <c r="G23" s="26" t="str">
        <f>Evalueringsark!CD26</f>
        <v>-</v>
      </c>
      <c r="H23" s="26" t="str">
        <f>Evalueringsark!CE26</f>
        <v>-</v>
      </c>
      <c r="I23" s="61" t="str">
        <f>Evalueringsark!CF26</f>
        <v>-</v>
      </c>
      <c r="J23" s="28" t="str">
        <f>Evalueringsark!CG26</f>
        <v>-</v>
      </c>
      <c r="K23" s="64" t="str">
        <f>Evalueringsark!CH26</f>
        <v>-</v>
      </c>
      <c r="L23" s="26" t="str">
        <f>Evalueringsark!CI26</f>
        <v>-</v>
      </c>
      <c r="M23" s="61" t="str">
        <f>Evalueringsark!CJ26</f>
        <v>-</v>
      </c>
      <c r="N23" s="28" t="str">
        <f>Evalueringsark!CK26</f>
        <v>-</v>
      </c>
      <c r="O23" s="64" t="str">
        <f>Evalueringsark!CL26</f>
        <v>-</v>
      </c>
      <c r="P23" s="26" t="str">
        <f>Evalueringsark!CM26</f>
        <v>-</v>
      </c>
      <c r="Q23" s="26" t="str">
        <f>Evalueringsark!CN26</f>
        <v>-</v>
      </c>
      <c r="R23" s="26" t="str">
        <f>Evalueringsark!CO26</f>
        <v>o/-</v>
      </c>
      <c r="S23" s="26" t="str">
        <f>Evalueringsark!CP26</f>
        <v>o/-</v>
      </c>
      <c r="T23" s="26" t="str">
        <f>Evalueringsark!CQ26</f>
        <v>o/-</v>
      </c>
      <c r="U23" s="26" t="str">
        <f>Evalueringsark!CR26</f>
        <v>o/-</v>
      </c>
      <c r="V23" s="26" t="str">
        <f>Evalueringsark!CS26</f>
        <v>-</v>
      </c>
      <c r="W23" s="26" t="str">
        <f>Evalueringsark!CT26</f>
        <v>-</v>
      </c>
      <c r="X23" s="61" t="str">
        <f>Evalueringsark!CU26</f>
        <v>-</v>
      </c>
      <c r="Y23" s="28" t="str">
        <f>Evalueringsark!CV26</f>
        <v>-</v>
      </c>
      <c r="Z23" s="68" t="str">
        <f>Evalueringsark!CW26</f>
        <v>-</v>
      </c>
      <c r="AA23" s="56" t="str">
        <f>Evalueringsark!CX26</f>
        <v>0</v>
      </c>
      <c r="AB23" s="7" t="str">
        <f>Evalueringsark!CY26</f>
        <v>-</v>
      </c>
      <c r="AC23" s="27" t="str">
        <f>Evalueringsark!CZ26</f>
        <v>-</v>
      </c>
    </row>
    <row r="24" spans="1:29" x14ac:dyDescent="0.25">
      <c r="A24" s="9"/>
      <c r="B24" s="24" t="s">
        <v>2</v>
      </c>
      <c r="C24" s="51">
        <v>21</v>
      </c>
      <c r="D24" s="25" t="str">
        <f>Evalueringsark!CA27</f>
        <v>-</v>
      </c>
      <c r="E24" s="26" t="str">
        <f>Evalueringsark!CB27</f>
        <v>-</v>
      </c>
      <c r="F24" s="26" t="str">
        <f>Evalueringsark!CC27</f>
        <v>o/-</v>
      </c>
      <c r="G24" s="26" t="str">
        <f>Evalueringsark!CD27</f>
        <v>-</v>
      </c>
      <c r="H24" s="26" t="str">
        <f>Evalueringsark!CE27</f>
        <v>-</v>
      </c>
      <c r="I24" s="61" t="str">
        <f>Evalueringsark!CF27</f>
        <v>-</v>
      </c>
      <c r="J24" s="28" t="str">
        <f>Evalueringsark!CG27</f>
        <v>-</v>
      </c>
      <c r="K24" s="64" t="str">
        <f>Evalueringsark!CH27</f>
        <v>-</v>
      </c>
      <c r="L24" s="26" t="str">
        <f>Evalueringsark!CI27</f>
        <v>-</v>
      </c>
      <c r="M24" s="61" t="str">
        <f>Evalueringsark!CJ27</f>
        <v>-</v>
      </c>
      <c r="N24" s="28" t="str">
        <f>Evalueringsark!CK27</f>
        <v>-</v>
      </c>
      <c r="O24" s="64" t="str">
        <f>Evalueringsark!CL27</f>
        <v>-</v>
      </c>
      <c r="P24" s="26" t="str">
        <f>Evalueringsark!CM27</f>
        <v>-</v>
      </c>
      <c r="Q24" s="26" t="str">
        <f>Evalueringsark!CN27</f>
        <v>-</v>
      </c>
      <c r="R24" s="26" t="str">
        <f>Evalueringsark!CO27</f>
        <v>o/-</v>
      </c>
      <c r="S24" s="26" t="str">
        <f>Evalueringsark!CP27</f>
        <v>o/-</v>
      </c>
      <c r="T24" s="26" t="str">
        <f>Evalueringsark!CQ27</f>
        <v>o/-</v>
      </c>
      <c r="U24" s="26" t="str">
        <f>Evalueringsark!CR27</f>
        <v>o/-</v>
      </c>
      <c r="V24" s="26" t="str">
        <f>Evalueringsark!CS27</f>
        <v>-</v>
      </c>
      <c r="W24" s="26" t="str">
        <f>Evalueringsark!CT27</f>
        <v>-</v>
      </c>
      <c r="X24" s="61" t="str">
        <f>Evalueringsark!CU27</f>
        <v>-</v>
      </c>
      <c r="Y24" s="28" t="str">
        <f>Evalueringsark!CV27</f>
        <v>-</v>
      </c>
      <c r="Z24" s="68" t="str">
        <f>Evalueringsark!CW27</f>
        <v>-</v>
      </c>
      <c r="AA24" s="56" t="str">
        <f>Evalueringsark!CX27</f>
        <v>0</v>
      </c>
      <c r="AB24" s="7" t="str">
        <f>Evalueringsark!CY27</f>
        <v>-</v>
      </c>
      <c r="AC24" s="27" t="str">
        <f>Evalueringsark!CZ27</f>
        <v>-</v>
      </c>
    </row>
    <row r="25" spans="1:29" x14ac:dyDescent="0.25">
      <c r="A25" s="9"/>
      <c r="B25" s="24" t="s">
        <v>2</v>
      </c>
      <c r="C25" s="51">
        <v>22</v>
      </c>
      <c r="D25" s="25" t="str">
        <f>Evalueringsark!CA28</f>
        <v>-</v>
      </c>
      <c r="E25" s="26" t="str">
        <f>Evalueringsark!CB28</f>
        <v>-</v>
      </c>
      <c r="F25" s="26" t="str">
        <f>Evalueringsark!CC28</f>
        <v>o/-</v>
      </c>
      <c r="G25" s="26" t="str">
        <f>Evalueringsark!CD28</f>
        <v>-</v>
      </c>
      <c r="H25" s="26" t="str">
        <f>Evalueringsark!CE28</f>
        <v>-</v>
      </c>
      <c r="I25" s="61" t="str">
        <f>Evalueringsark!CF28</f>
        <v>-</v>
      </c>
      <c r="J25" s="28" t="str">
        <f>Evalueringsark!CG28</f>
        <v>-</v>
      </c>
      <c r="K25" s="64" t="str">
        <f>Evalueringsark!CH28</f>
        <v>-</v>
      </c>
      <c r="L25" s="26" t="str">
        <f>Evalueringsark!CI28</f>
        <v>-</v>
      </c>
      <c r="M25" s="61" t="str">
        <f>Evalueringsark!CJ28</f>
        <v>-</v>
      </c>
      <c r="N25" s="28" t="str">
        <f>Evalueringsark!CK28</f>
        <v>-</v>
      </c>
      <c r="O25" s="64" t="str">
        <f>Evalueringsark!CL28</f>
        <v>-</v>
      </c>
      <c r="P25" s="26" t="str">
        <f>Evalueringsark!CM28</f>
        <v>-</v>
      </c>
      <c r="Q25" s="26" t="str">
        <f>Evalueringsark!CN28</f>
        <v>-</v>
      </c>
      <c r="R25" s="26" t="str">
        <f>Evalueringsark!CO28</f>
        <v>o/-</v>
      </c>
      <c r="S25" s="26" t="str">
        <f>Evalueringsark!CP28</f>
        <v>o/-</v>
      </c>
      <c r="T25" s="26" t="str">
        <f>Evalueringsark!CQ28</f>
        <v>o/-</v>
      </c>
      <c r="U25" s="26" t="str">
        <f>Evalueringsark!CR28</f>
        <v>o/-</v>
      </c>
      <c r="V25" s="26" t="str">
        <f>Evalueringsark!CS28</f>
        <v>-</v>
      </c>
      <c r="W25" s="26" t="str">
        <f>Evalueringsark!CT28</f>
        <v>-</v>
      </c>
      <c r="X25" s="61" t="str">
        <f>Evalueringsark!CU28</f>
        <v>-</v>
      </c>
      <c r="Y25" s="28" t="str">
        <f>Evalueringsark!CV28</f>
        <v>-</v>
      </c>
      <c r="Z25" s="68" t="str">
        <f>Evalueringsark!CW28</f>
        <v>-</v>
      </c>
      <c r="AA25" s="56" t="str">
        <f>Evalueringsark!CX28</f>
        <v>0</v>
      </c>
      <c r="AB25" s="7" t="str">
        <f>Evalueringsark!CY28</f>
        <v>-</v>
      </c>
      <c r="AC25" s="27" t="str">
        <f>Evalueringsark!CZ28</f>
        <v>-</v>
      </c>
    </row>
    <row r="26" spans="1:29" x14ac:dyDescent="0.25">
      <c r="A26" s="9"/>
      <c r="B26" s="24" t="s">
        <v>2</v>
      </c>
      <c r="C26" s="51">
        <v>23</v>
      </c>
      <c r="D26" s="25" t="str">
        <f>Evalueringsark!CA29</f>
        <v>-</v>
      </c>
      <c r="E26" s="26" t="str">
        <f>Evalueringsark!CB29</f>
        <v>-</v>
      </c>
      <c r="F26" s="26" t="str">
        <f>Evalueringsark!CC29</f>
        <v>o/-</v>
      </c>
      <c r="G26" s="26" t="str">
        <f>Evalueringsark!CD29</f>
        <v>-</v>
      </c>
      <c r="H26" s="26" t="str">
        <f>Evalueringsark!CE29</f>
        <v>-</v>
      </c>
      <c r="I26" s="61" t="str">
        <f>Evalueringsark!CF29</f>
        <v>-</v>
      </c>
      <c r="J26" s="28" t="str">
        <f>Evalueringsark!CG29</f>
        <v>-</v>
      </c>
      <c r="K26" s="64" t="str">
        <f>Evalueringsark!CH29</f>
        <v>-</v>
      </c>
      <c r="L26" s="26" t="str">
        <f>Evalueringsark!CI29</f>
        <v>-</v>
      </c>
      <c r="M26" s="61" t="str">
        <f>Evalueringsark!CJ29</f>
        <v>-</v>
      </c>
      <c r="N26" s="28" t="str">
        <f>Evalueringsark!CK29</f>
        <v>-</v>
      </c>
      <c r="O26" s="64" t="str">
        <f>Evalueringsark!CL29</f>
        <v>-</v>
      </c>
      <c r="P26" s="26" t="str">
        <f>Evalueringsark!CM29</f>
        <v>-</v>
      </c>
      <c r="Q26" s="26" t="str">
        <f>Evalueringsark!CN29</f>
        <v>-</v>
      </c>
      <c r="R26" s="26" t="str">
        <f>Evalueringsark!CO29</f>
        <v>o/-</v>
      </c>
      <c r="S26" s="26" t="str">
        <f>Evalueringsark!CP29</f>
        <v>o/-</v>
      </c>
      <c r="T26" s="26" t="str">
        <f>Evalueringsark!CQ29</f>
        <v>o/-</v>
      </c>
      <c r="U26" s="26" t="str">
        <f>Evalueringsark!CR29</f>
        <v>o/-</v>
      </c>
      <c r="V26" s="26" t="str">
        <f>Evalueringsark!CS29</f>
        <v>-</v>
      </c>
      <c r="W26" s="26" t="str">
        <f>Evalueringsark!CT29</f>
        <v>-</v>
      </c>
      <c r="X26" s="61" t="str">
        <f>Evalueringsark!CU29</f>
        <v>-</v>
      </c>
      <c r="Y26" s="28" t="str">
        <f>Evalueringsark!CV29</f>
        <v>-</v>
      </c>
      <c r="Z26" s="68" t="str">
        <f>Evalueringsark!CW29</f>
        <v>-</v>
      </c>
      <c r="AA26" s="56" t="str">
        <f>Evalueringsark!CX29</f>
        <v>0</v>
      </c>
      <c r="AB26" s="7" t="str">
        <f>Evalueringsark!CY29</f>
        <v>-</v>
      </c>
      <c r="AC26" s="27" t="str">
        <f>Evalueringsark!CZ29</f>
        <v>-</v>
      </c>
    </row>
    <row r="27" spans="1:29" x14ac:dyDescent="0.25">
      <c r="A27" s="9"/>
      <c r="B27" s="24" t="s">
        <v>2</v>
      </c>
      <c r="C27" s="51">
        <v>24</v>
      </c>
      <c r="D27" s="25" t="str">
        <f>Evalueringsark!CA30</f>
        <v>-</v>
      </c>
      <c r="E27" s="26" t="str">
        <f>Evalueringsark!CB30</f>
        <v>-</v>
      </c>
      <c r="F27" s="26" t="str">
        <f>Evalueringsark!CC30</f>
        <v>o/-</v>
      </c>
      <c r="G27" s="26" t="str">
        <f>Evalueringsark!CD30</f>
        <v>-</v>
      </c>
      <c r="H27" s="26" t="str">
        <f>Evalueringsark!CE30</f>
        <v>-</v>
      </c>
      <c r="I27" s="61" t="str">
        <f>Evalueringsark!CF30</f>
        <v>-</v>
      </c>
      <c r="J27" s="28" t="str">
        <f>Evalueringsark!CG30</f>
        <v>-</v>
      </c>
      <c r="K27" s="64" t="str">
        <f>Evalueringsark!CH30</f>
        <v>-</v>
      </c>
      <c r="L27" s="26" t="str">
        <f>Evalueringsark!CI30</f>
        <v>-</v>
      </c>
      <c r="M27" s="61" t="str">
        <f>Evalueringsark!CJ30</f>
        <v>-</v>
      </c>
      <c r="N27" s="28" t="str">
        <f>Evalueringsark!CK30</f>
        <v>-</v>
      </c>
      <c r="O27" s="64" t="str">
        <f>Evalueringsark!CL30</f>
        <v>-</v>
      </c>
      <c r="P27" s="26" t="str">
        <f>Evalueringsark!CM30</f>
        <v>-</v>
      </c>
      <c r="Q27" s="26" t="str">
        <f>Evalueringsark!CN30</f>
        <v>-</v>
      </c>
      <c r="R27" s="26" t="str">
        <f>Evalueringsark!CO30</f>
        <v>o/-</v>
      </c>
      <c r="S27" s="26" t="str">
        <f>Evalueringsark!CP30</f>
        <v>o/-</v>
      </c>
      <c r="T27" s="26" t="str">
        <f>Evalueringsark!CQ30</f>
        <v>o/-</v>
      </c>
      <c r="U27" s="26" t="str">
        <f>Evalueringsark!CR30</f>
        <v>o/-</v>
      </c>
      <c r="V27" s="26" t="str">
        <f>Evalueringsark!CS30</f>
        <v>-</v>
      </c>
      <c r="W27" s="26" t="str">
        <f>Evalueringsark!CT30</f>
        <v>-</v>
      </c>
      <c r="X27" s="61" t="str">
        <f>Evalueringsark!CU30</f>
        <v>-</v>
      </c>
      <c r="Y27" s="28" t="str">
        <f>Evalueringsark!CV30</f>
        <v>-</v>
      </c>
      <c r="Z27" s="68" t="str">
        <f>Evalueringsark!CW30</f>
        <v>-</v>
      </c>
      <c r="AA27" s="56" t="str">
        <f>Evalueringsark!CX30</f>
        <v>0</v>
      </c>
      <c r="AB27" s="7" t="str">
        <f>Evalueringsark!CY30</f>
        <v>-</v>
      </c>
      <c r="AC27" s="27" t="str">
        <f>Evalueringsark!CZ30</f>
        <v>-</v>
      </c>
    </row>
    <row r="28" spans="1:29" x14ac:dyDescent="0.25">
      <c r="A28" s="9"/>
      <c r="B28" s="24" t="s">
        <v>2</v>
      </c>
      <c r="C28" s="51">
        <v>25</v>
      </c>
      <c r="D28" s="25" t="str">
        <f>Evalueringsark!CA31</f>
        <v>-</v>
      </c>
      <c r="E28" s="26" t="str">
        <f>Evalueringsark!CB31</f>
        <v>-</v>
      </c>
      <c r="F28" s="26" t="str">
        <f>Evalueringsark!CC31</f>
        <v>o/-</v>
      </c>
      <c r="G28" s="26" t="str">
        <f>Evalueringsark!CD31</f>
        <v>-</v>
      </c>
      <c r="H28" s="26" t="str">
        <f>Evalueringsark!CE31</f>
        <v>-</v>
      </c>
      <c r="I28" s="61" t="str">
        <f>Evalueringsark!CF31</f>
        <v>-</v>
      </c>
      <c r="J28" s="28" t="str">
        <f>Evalueringsark!CG31</f>
        <v>-</v>
      </c>
      <c r="K28" s="64" t="str">
        <f>Evalueringsark!CH31</f>
        <v>-</v>
      </c>
      <c r="L28" s="26" t="str">
        <f>Evalueringsark!CI31</f>
        <v>-</v>
      </c>
      <c r="M28" s="61" t="str">
        <f>Evalueringsark!CJ31</f>
        <v>-</v>
      </c>
      <c r="N28" s="28" t="str">
        <f>Evalueringsark!CK31</f>
        <v>-</v>
      </c>
      <c r="O28" s="64" t="str">
        <f>Evalueringsark!CL31</f>
        <v>-</v>
      </c>
      <c r="P28" s="26" t="str">
        <f>Evalueringsark!CM31</f>
        <v>-</v>
      </c>
      <c r="Q28" s="26" t="str">
        <f>Evalueringsark!CN31</f>
        <v>-</v>
      </c>
      <c r="R28" s="26" t="str">
        <f>Evalueringsark!CO31</f>
        <v>o/-</v>
      </c>
      <c r="S28" s="26" t="str">
        <f>Evalueringsark!CP31</f>
        <v>o/-</v>
      </c>
      <c r="T28" s="26" t="str">
        <f>Evalueringsark!CQ31</f>
        <v>o/-</v>
      </c>
      <c r="U28" s="26" t="str">
        <f>Evalueringsark!CR31</f>
        <v>o/-</v>
      </c>
      <c r="V28" s="26" t="str">
        <f>Evalueringsark!CS31</f>
        <v>-</v>
      </c>
      <c r="W28" s="26" t="str">
        <f>Evalueringsark!CT31</f>
        <v>-</v>
      </c>
      <c r="X28" s="61" t="str">
        <f>Evalueringsark!CU31</f>
        <v>-</v>
      </c>
      <c r="Y28" s="28" t="str">
        <f>Evalueringsark!CV31</f>
        <v>-</v>
      </c>
      <c r="Z28" s="68" t="str">
        <f>Evalueringsark!CW31</f>
        <v>-</v>
      </c>
      <c r="AA28" s="56" t="str">
        <f>Evalueringsark!CX31</f>
        <v>0</v>
      </c>
      <c r="AB28" s="7" t="str">
        <f>Evalueringsark!CY31</f>
        <v>-</v>
      </c>
      <c r="AC28" s="27" t="str">
        <f>Evalueringsark!CZ31</f>
        <v>-</v>
      </c>
    </row>
    <row r="29" spans="1:29" x14ac:dyDescent="0.25">
      <c r="A29" s="9"/>
      <c r="B29" s="24" t="s">
        <v>2</v>
      </c>
      <c r="C29" s="51">
        <v>26</v>
      </c>
      <c r="D29" s="25" t="str">
        <f>Evalueringsark!CA32</f>
        <v>-</v>
      </c>
      <c r="E29" s="26" t="str">
        <f>Evalueringsark!CB32</f>
        <v>-</v>
      </c>
      <c r="F29" s="26" t="str">
        <f>Evalueringsark!CC32</f>
        <v>o/-</v>
      </c>
      <c r="G29" s="26" t="str">
        <f>Evalueringsark!CD32</f>
        <v>-</v>
      </c>
      <c r="H29" s="26" t="str">
        <f>Evalueringsark!CE32</f>
        <v>-</v>
      </c>
      <c r="I29" s="61" t="str">
        <f>Evalueringsark!CF32</f>
        <v>-</v>
      </c>
      <c r="J29" s="28" t="str">
        <f>Evalueringsark!CG32</f>
        <v>-</v>
      </c>
      <c r="K29" s="64" t="str">
        <f>Evalueringsark!CH32</f>
        <v>-</v>
      </c>
      <c r="L29" s="26" t="str">
        <f>Evalueringsark!CI32</f>
        <v>-</v>
      </c>
      <c r="M29" s="61" t="str">
        <f>Evalueringsark!CJ32</f>
        <v>-</v>
      </c>
      <c r="N29" s="28" t="str">
        <f>Evalueringsark!CK32</f>
        <v>-</v>
      </c>
      <c r="O29" s="64" t="str">
        <f>Evalueringsark!CL32</f>
        <v>-</v>
      </c>
      <c r="P29" s="26" t="str">
        <f>Evalueringsark!CM32</f>
        <v>-</v>
      </c>
      <c r="Q29" s="26" t="str">
        <f>Evalueringsark!CN32</f>
        <v>-</v>
      </c>
      <c r="R29" s="26" t="str">
        <f>Evalueringsark!CO32</f>
        <v>o/-</v>
      </c>
      <c r="S29" s="26" t="str">
        <f>Evalueringsark!CP32</f>
        <v>o/-</v>
      </c>
      <c r="T29" s="26" t="str">
        <f>Evalueringsark!CQ32</f>
        <v>o/-</v>
      </c>
      <c r="U29" s="26" t="str">
        <f>Evalueringsark!CR32</f>
        <v>o/-</v>
      </c>
      <c r="V29" s="26" t="str">
        <f>Evalueringsark!CS32</f>
        <v>-</v>
      </c>
      <c r="W29" s="26" t="str">
        <f>Evalueringsark!CT32</f>
        <v>-</v>
      </c>
      <c r="X29" s="61" t="str">
        <f>Evalueringsark!CU32</f>
        <v>-</v>
      </c>
      <c r="Y29" s="28" t="str">
        <f>Evalueringsark!CV32</f>
        <v>-</v>
      </c>
      <c r="Z29" s="68" t="str">
        <f>Evalueringsark!CW32</f>
        <v>-</v>
      </c>
      <c r="AA29" s="56" t="str">
        <f>Evalueringsark!CX32</f>
        <v>0</v>
      </c>
      <c r="AB29" s="7" t="str">
        <f>Evalueringsark!CY32</f>
        <v>-</v>
      </c>
      <c r="AC29" s="27" t="str">
        <f>Evalueringsark!CZ32</f>
        <v>-</v>
      </c>
    </row>
    <row r="30" spans="1:29" x14ac:dyDescent="0.25">
      <c r="A30" s="9"/>
      <c r="B30" s="24" t="s">
        <v>2</v>
      </c>
      <c r="C30" s="51">
        <v>27</v>
      </c>
      <c r="D30" s="25" t="str">
        <f>Evalueringsark!CA33</f>
        <v>-</v>
      </c>
      <c r="E30" s="26" t="str">
        <f>Evalueringsark!CB33</f>
        <v>-</v>
      </c>
      <c r="F30" s="26" t="str">
        <f>Evalueringsark!CC33</f>
        <v>o/-</v>
      </c>
      <c r="G30" s="26" t="str">
        <f>Evalueringsark!CD33</f>
        <v>-</v>
      </c>
      <c r="H30" s="26" t="str">
        <f>Evalueringsark!CE33</f>
        <v>-</v>
      </c>
      <c r="I30" s="61" t="str">
        <f>Evalueringsark!CF33</f>
        <v>-</v>
      </c>
      <c r="J30" s="28" t="str">
        <f>Evalueringsark!CG33</f>
        <v>-</v>
      </c>
      <c r="K30" s="64" t="str">
        <f>Evalueringsark!CH33</f>
        <v>-</v>
      </c>
      <c r="L30" s="26" t="str">
        <f>Evalueringsark!CI33</f>
        <v>-</v>
      </c>
      <c r="M30" s="61" t="str">
        <f>Evalueringsark!CJ33</f>
        <v>-</v>
      </c>
      <c r="N30" s="28" t="str">
        <f>Evalueringsark!CK33</f>
        <v>-</v>
      </c>
      <c r="O30" s="64" t="str">
        <f>Evalueringsark!CL33</f>
        <v>-</v>
      </c>
      <c r="P30" s="26" t="str">
        <f>Evalueringsark!CM33</f>
        <v>-</v>
      </c>
      <c r="Q30" s="26" t="str">
        <f>Evalueringsark!CN33</f>
        <v>-</v>
      </c>
      <c r="R30" s="26" t="str">
        <f>Evalueringsark!CO33</f>
        <v>o/-</v>
      </c>
      <c r="S30" s="26" t="str">
        <f>Evalueringsark!CP33</f>
        <v>o/-</v>
      </c>
      <c r="T30" s="26" t="str">
        <f>Evalueringsark!CQ33</f>
        <v>o/-</v>
      </c>
      <c r="U30" s="26" t="str">
        <f>Evalueringsark!CR33</f>
        <v>o/-</v>
      </c>
      <c r="V30" s="26" t="str">
        <f>Evalueringsark!CS33</f>
        <v>-</v>
      </c>
      <c r="W30" s="26" t="str">
        <f>Evalueringsark!CT33</f>
        <v>-</v>
      </c>
      <c r="X30" s="61" t="str">
        <f>Evalueringsark!CU33</f>
        <v>-</v>
      </c>
      <c r="Y30" s="28" t="str">
        <f>Evalueringsark!CV33</f>
        <v>-</v>
      </c>
      <c r="Z30" s="68" t="str">
        <f>Evalueringsark!CW33</f>
        <v>-</v>
      </c>
      <c r="AA30" s="56" t="str">
        <f>Evalueringsark!CX33</f>
        <v>0</v>
      </c>
      <c r="AB30" s="7" t="str">
        <f>Evalueringsark!CY33</f>
        <v>-</v>
      </c>
      <c r="AC30" s="27" t="str">
        <f>Evalueringsark!CZ33</f>
        <v>-</v>
      </c>
    </row>
    <row r="31" spans="1:29" ht="15.75" thickBot="1" x14ac:dyDescent="0.3">
      <c r="A31" s="9"/>
      <c r="B31" s="16" t="s">
        <v>2</v>
      </c>
      <c r="C31" s="52">
        <v>28</v>
      </c>
      <c r="D31" s="4" t="str">
        <f>Evalueringsark!CA34</f>
        <v>-</v>
      </c>
      <c r="E31" s="5" t="str">
        <f>Evalueringsark!CB34</f>
        <v>-</v>
      </c>
      <c r="F31" s="5" t="str">
        <f>Evalueringsark!CC34</f>
        <v>o/-</v>
      </c>
      <c r="G31" s="5" t="str">
        <f>Evalueringsark!CD34</f>
        <v>-</v>
      </c>
      <c r="H31" s="5" t="str">
        <f>Evalueringsark!CE34</f>
        <v>-</v>
      </c>
      <c r="I31" s="59" t="str">
        <f>Evalueringsark!CF34</f>
        <v>-</v>
      </c>
      <c r="J31" s="18" t="str">
        <f>Evalueringsark!CG34</f>
        <v>-</v>
      </c>
      <c r="K31" s="54" t="str">
        <f>Evalueringsark!CH34</f>
        <v>-</v>
      </c>
      <c r="L31" s="5" t="str">
        <f>Evalueringsark!CI34</f>
        <v>-</v>
      </c>
      <c r="M31" s="59" t="str">
        <f>Evalueringsark!CJ34</f>
        <v>-</v>
      </c>
      <c r="N31" s="18" t="str">
        <f>Evalueringsark!CK34</f>
        <v>-</v>
      </c>
      <c r="O31" s="54" t="str">
        <f>Evalueringsark!CL34</f>
        <v>-</v>
      </c>
      <c r="P31" s="5" t="str">
        <f>Evalueringsark!CM34</f>
        <v>-</v>
      </c>
      <c r="Q31" s="5" t="str">
        <f>Evalueringsark!CN34</f>
        <v>-</v>
      </c>
      <c r="R31" s="5" t="str">
        <f>Evalueringsark!CO34</f>
        <v>o/-</v>
      </c>
      <c r="S31" s="5" t="str">
        <f>Evalueringsark!CP34</f>
        <v>o/-</v>
      </c>
      <c r="T31" s="5" t="str">
        <f>Evalueringsark!CQ34</f>
        <v>o/-</v>
      </c>
      <c r="U31" s="5" t="str">
        <f>Evalueringsark!CR34</f>
        <v>o/-</v>
      </c>
      <c r="V31" s="5" t="str">
        <f>Evalueringsark!CS34</f>
        <v>-</v>
      </c>
      <c r="W31" s="5" t="str">
        <f>Evalueringsark!CT34</f>
        <v>-</v>
      </c>
      <c r="X31" s="59" t="str">
        <f>Evalueringsark!CU34</f>
        <v>-</v>
      </c>
      <c r="Y31" s="18" t="str">
        <f>Evalueringsark!CV34</f>
        <v>-</v>
      </c>
      <c r="Z31" s="66" t="str">
        <f>Evalueringsark!CW34</f>
        <v>-</v>
      </c>
      <c r="AA31" s="57" t="str">
        <f>Evalueringsark!CX34</f>
        <v>0</v>
      </c>
      <c r="AB31" s="8" t="str">
        <f>Evalueringsark!CY34</f>
        <v>-</v>
      </c>
      <c r="AC31" s="17" t="str">
        <f>Evalueringsark!CZ34</f>
        <v>-</v>
      </c>
    </row>
    <row r="33" spans="2:9" x14ac:dyDescent="0.25">
      <c r="B33" s="74" t="s">
        <v>183</v>
      </c>
      <c r="C33" s="38"/>
      <c r="D33" s="38"/>
      <c r="E33" s="38"/>
      <c r="F33" s="38"/>
      <c r="G33" s="38"/>
      <c r="H33" s="38"/>
      <c r="I33" s="78"/>
    </row>
    <row r="34" spans="2:9" x14ac:dyDescent="0.25">
      <c r="B34" s="32" t="s">
        <v>184</v>
      </c>
      <c r="C34" s="2"/>
      <c r="D34" s="2"/>
      <c r="E34" s="2"/>
      <c r="F34" s="2"/>
      <c r="G34" s="2"/>
      <c r="H34" s="2"/>
      <c r="I34" s="79"/>
    </row>
    <row r="35" spans="2:9" x14ac:dyDescent="0.25">
      <c r="B35" s="32" t="s">
        <v>185</v>
      </c>
      <c r="C35" s="2"/>
      <c r="D35" s="2"/>
      <c r="E35" s="2"/>
      <c r="F35" s="2"/>
      <c r="G35" s="2"/>
      <c r="H35" s="2"/>
      <c r="I35" s="79"/>
    </row>
    <row r="36" spans="2:9" x14ac:dyDescent="0.25">
      <c r="B36" s="32" t="s">
        <v>186</v>
      </c>
      <c r="C36" s="2"/>
      <c r="D36" s="2"/>
      <c r="E36" s="2"/>
      <c r="F36" s="2"/>
      <c r="G36" s="2"/>
      <c r="H36" s="2"/>
      <c r="I36" s="79"/>
    </row>
    <row r="37" spans="2:9" x14ac:dyDescent="0.25">
      <c r="B37" s="32" t="s">
        <v>187</v>
      </c>
      <c r="C37" s="2"/>
      <c r="D37" s="2"/>
      <c r="E37" s="2"/>
      <c r="F37" s="2"/>
      <c r="G37" s="2"/>
      <c r="H37" s="2"/>
      <c r="I37" s="79"/>
    </row>
    <row r="38" spans="2:9" x14ac:dyDescent="0.25">
      <c r="B38" s="32" t="s">
        <v>188</v>
      </c>
      <c r="C38" s="2"/>
      <c r="D38" s="2"/>
      <c r="E38" s="2"/>
      <c r="F38" s="2"/>
      <c r="G38" s="2"/>
      <c r="H38" s="2"/>
      <c r="I38" s="79"/>
    </row>
    <row r="39" spans="2:9" x14ac:dyDescent="0.25">
      <c r="B39" s="32" t="s">
        <v>189</v>
      </c>
      <c r="C39" s="2"/>
      <c r="D39" s="2"/>
      <c r="E39" s="2"/>
      <c r="F39" s="2"/>
      <c r="G39" s="2"/>
      <c r="H39" s="2"/>
      <c r="I39" s="79"/>
    </row>
    <row r="40" spans="2:9" x14ac:dyDescent="0.25">
      <c r="B40" s="75" t="s">
        <v>190</v>
      </c>
      <c r="C40" s="80"/>
      <c r="D40" s="80"/>
      <c r="E40" s="80"/>
      <c r="F40" s="80"/>
      <c r="G40" s="80"/>
      <c r="H40" s="80"/>
      <c r="I40" s="81"/>
    </row>
  </sheetData>
  <sheetProtection password="E5E2" sheet="1" objects="1" scenarios="1" selectLockedCells="1"/>
  <pageMargins left="0.25" right="0.25" top="0.75" bottom="0.75" header="0.3" footer="0.3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39"/>
  <sheetViews>
    <sheetView workbookViewId="0">
      <selection activeCell="B29" sqref="B29:I36"/>
    </sheetView>
  </sheetViews>
  <sheetFormatPr defaultRowHeight="15" x14ac:dyDescent="0.25"/>
  <cols>
    <col min="1" max="1" width="13.42578125" customWidth="1"/>
    <col min="2" max="12" width="5.85546875" customWidth="1"/>
    <col min="13" max="51" width="2.7109375" customWidth="1"/>
    <col min="52" max="237" width="11.42578125" customWidth="1"/>
  </cols>
  <sheetData>
    <row r="1" spans="1:5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</row>
    <row r="2" spans="1:51" x14ac:dyDescent="0.25">
      <c r="A2" s="31" t="s">
        <v>3</v>
      </c>
      <c r="B2" s="39">
        <v>1</v>
      </c>
      <c r="C2" s="39">
        <v>2</v>
      </c>
      <c r="D2" s="39">
        <v>3</v>
      </c>
      <c r="E2" s="39">
        <v>4</v>
      </c>
      <c r="F2" s="39">
        <v>5</v>
      </c>
      <c r="G2" s="39">
        <v>6</v>
      </c>
      <c r="H2" s="39">
        <v>7</v>
      </c>
      <c r="I2" s="39">
        <v>8</v>
      </c>
      <c r="J2" s="39">
        <v>9</v>
      </c>
      <c r="K2" s="39">
        <v>10</v>
      </c>
      <c r="L2" s="39">
        <v>11</v>
      </c>
      <c r="M2" s="39">
        <v>12</v>
      </c>
      <c r="N2" s="39">
        <v>13</v>
      </c>
      <c r="O2" s="39">
        <v>14</v>
      </c>
      <c r="P2" s="39">
        <v>15</v>
      </c>
      <c r="Q2" s="39">
        <v>16</v>
      </c>
      <c r="R2" s="39">
        <v>17</v>
      </c>
      <c r="S2" s="39">
        <v>18</v>
      </c>
      <c r="T2" s="39">
        <v>19</v>
      </c>
      <c r="U2" s="39">
        <v>20</v>
      </c>
      <c r="V2" s="39">
        <v>21</v>
      </c>
      <c r="W2" s="39">
        <v>22</v>
      </c>
      <c r="X2" s="39">
        <v>23</v>
      </c>
      <c r="Y2" s="39">
        <v>24</v>
      </c>
      <c r="Z2" s="39">
        <v>25</v>
      </c>
      <c r="AA2" s="39">
        <v>26</v>
      </c>
      <c r="AB2" s="39">
        <v>27</v>
      </c>
      <c r="AC2" s="39">
        <v>28</v>
      </c>
      <c r="AD2" s="39">
        <v>29</v>
      </c>
      <c r="AE2" s="39">
        <v>30</v>
      </c>
      <c r="AF2" s="39">
        <v>31</v>
      </c>
      <c r="AG2" s="39">
        <v>32</v>
      </c>
      <c r="AH2" s="39">
        <v>33</v>
      </c>
      <c r="AI2" s="39">
        <v>34</v>
      </c>
      <c r="AJ2" s="39">
        <v>35</v>
      </c>
      <c r="AK2" s="39">
        <v>36</v>
      </c>
      <c r="AL2" s="39">
        <v>37</v>
      </c>
      <c r="AM2" s="39">
        <v>38</v>
      </c>
      <c r="AN2" s="39">
        <v>39</v>
      </c>
      <c r="AO2" s="39">
        <v>40</v>
      </c>
      <c r="AP2" s="39">
        <v>41</v>
      </c>
      <c r="AQ2" s="39">
        <v>42</v>
      </c>
      <c r="AR2" s="39">
        <v>43</v>
      </c>
      <c r="AS2" s="39">
        <v>44</v>
      </c>
      <c r="AT2" s="39">
        <v>45</v>
      </c>
      <c r="AU2" s="39">
        <v>46</v>
      </c>
      <c r="AV2" s="39">
        <v>47</v>
      </c>
      <c r="AW2" s="39">
        <v>48</v>
      </c>
      <c r="AX2" s="39">
        <v>49</v>
      </c>
      <c r="AY2" s="39">
        <v>50</v>
      </c>
    </row>
    <row r="3" spans="1:51" x14ac:dyDescent="0.25">
      <c r="A3" s="31" t="s">
        <v>25</v>
      </c>
      <c r="B3" s="47" t="e">
        <f>Evalueringsark!E36</f>
        <v>#DIV/0!</v>
      </c>
      <c r="C3" s="47" t="e">
        <f>Evalueringsark!F36</f>
        <v>#DIV/0!</v>
      </c>
      <c r="D3" s="47" t="e">
        <f>Evalueringsark!G36</f>
        <v>#DIV/0!</v>
      </c>
      <c r="E3" s="47" t="e">
        <f>Evalueringsark!H36</f>
        <v>#DIV/0!</v>
      </c>
      <c r="F3" s="47" t="e">
        <f>Evalueringsark!I36</f>
        <v>#DIV/0!</v>
      </c>
      <c r="G3" s="47" t="e">
        <f>Evalueringsark!J36</f>
        <v>#DIV/0!</v>
      </c>
      <c r="H3" s="47" t="e">
        <f>Evalueringsark!K36</f>
        <v>#DIV/0!</v>
      </c>
      <c r="I3" s="47" t="e">
        <f>Evalueringsark!L36</f>
        <v>#DIV/0!</v>
      </c>
      <c r="J3" s="47" t="e">
        <f>Evalueringsark!M36</f>
        <v>#DIV/0!</v>
      </c>
      <c r="K3" s="47" t="e">
        <f>Evalueringsark!N36</f>
        <v>#DIV/0!</v>
      </c>
      <c r="L3" s="47" t="e">
        <f>Evalueringsark!O36</f>
        <v>#DIV/0!</v>
      </c>
      <c r="M3" s="47" t="e">
        <f>Evalueringsark!P36</f>
        <v>#DIV/0!</v>
      </c>
      <c r="N3" s="47" t="e">
        <f>Evalueringsark!Q36</f>
        <v>#DIV/0!</v>
      </c>
      <c r="O3" s="47" t="e">
        <f>Evalueringsark!R36</f>
        <v>#DIV/0!</v>
      </c>
      <c r="P3" s="47" t="e">
        <f>Evalueringsark!S36</f>
        <v>#DIV/0!</v>
      </c>
      <c r="Q3" s="47" t="e">
        <f>Evalueringsark!T36</f>
        <v>#DIV/0!</v>
      </c>
      <c r="R3" s="47" t="e">
        <f>Evalueringsark!U36</f>
        <v>#DIV/0!</v>
      </c>
      <c r="S3" s="47" t="e">
        <f>Evalueringsark!V36</f>
        <v>#DIV/0!</v>
      </c>
      <c r="T3" s="47" t="e">
        <f>Evalueringsark!W36</f>
        <v>#DIV/0!</v>
      </c>
      <c r="U3" s="47" t="e">
        <f>Evalueringsark!X36</f>
        <v>#DIV/0!</v>
      </c>
      <c r="V3" s="47" t="e">
        <f>Evalueringsark!Y36</f>
        <v>#DIV/0!</v>
      </c>
      <c r="W3" s="47" t="e">
        <f>Evalueringsark!Z36</f>
        <v>#DIV/0!</v>
      </c>
      <c r="X3" s="47" t="e">
        <f>Evalueringsark!AA36</f>
        <v>#DIV/0!</v>
      </c>
      <c r="Y3" s="47" t="e">
        <f>Evalueringsark!AB36</f>
        <v>#DIV/0!</v>
      </c>
      <c r="Z3" s="47" t="e">
        <f>Evalueringsark!AC36</f>
        <v>#DIV/0!</v>
      </c>
      <c r="AA3" s="47" t="e">
        <f>Evalueringsark!AD36</f>
        <v>#DIV/0!</v>
      </c>
      <c r="AB3" s="47" t="e">
        <f>Evalueringsark!AE36</f>
        <v>#DIV/0!</v>
      </c>
      <c r="AC3" s="47" t="e">
        <f>Evalueringsark!AF36</f>
        <v>#DIV/0!</v>
      </c>
      <c r="AD3" s="47" t="e">
        <f>Evalueringsark!AG36</f>
        <v>#DIV/0!</v>
      </c>
      <c r="AE3" s="47" t="e">
        <f>Evalueringsark!AH36</f>
        <v>#DIV/0!</v>
      </c>
      <c r="AF3" s="47" t="e">
        <f>Evalueringsark!AI36</f>
        <v>#DIV/0!</v>
      </c>
      <c r="AG3" s="47" t="e">
        <f>Evalueringsark!AJ36</f>
        <v>#DIV/0!</v>
      </c>
      <c r="AH3" s="47" t="e">
        <f>Evalueringsark!AK36</f>
        <v>#DIV/0!</v>
      </c>
      <c r="AI3" s="47" t="e">
        <f>Evalueringsark!AL36</f>
        <v>#DIV/0!</v>
      </c>
      <c r="AJ3" s="47" t="e">
        <f>Evalueringsark!AM36</f>
        <v>#DIV/0!</v>
      </c>
      <c r="AK3" s="47" t="e">
        <f>Evalueringsark!AN36</f>
        <v>#DIV/0!</v>
      </c>
      <c r="AL3" s="47" t="e">
        <f>Evalueringsark!AO36</f>
        <v>#DIV/0!</v>
      </c>
      <c r="AM3" s="47" t="e">
        <f>Evalueringsark!AP36</f>
        <v>#DIV/0!</v>
      </c>
      <c r="AN3" s="47" t="e">
        <f>Evalueringsark!AQ36</f>
        <v>#DIV/0!</v>
      </c>
      <c r="AO3" s="47" t="e">
        <f>Evalueringsark!AR36</f>
        <v>#DIV/0!</v>
      </c>
      <c r="AP3" s="47" t="e">
        <f>Evalueringsark!AS36</f>
        <v>#DIV/0!</v>
      </c>
      <c r="AQ3" s="47" t="e">
        <f>Evalueringsark!AT36</f>
        <v>#DIV/0!</v>
      </c>
      <c r="AR3" s="47" t="e">
        <f>Evalueringsark!AU36</f>
        <v>#DIV/0!</v>
      </c>
      <c r="AS3" s="47" t="e">
        <f>Evalueringsark!AV36</f>
        <v>#DIV/0!</v>
      </c>
      <c r="AT3" s="47" t="e">
        <f>Evalueringsark!AW36</f>
        <v>#DIV/0!</v>
      </c>
      <c r="AU3" s="47" t="e">
        <f>Evalueringsark!AX36</f>
        <v>#DIV/0!</v>
      </c>
      <c r="AV3" s="47" t="e">
        <f>Evalueringsark!AY36</f>
        <v>#DIV/0!</v>
      </c>
      <c r="AW3" s="47" t="e">
        <f>Evalueringsark!AZ36</f>
        <v>#DIV/0!</v>
      </c>
      <c r="AX3" s="47" t="e">
        <f>Evalueringsark!BA36</f>
        <v>#DIV/0!</v>
      </c>
      <c r="AY3" s="47" t="e">
        <f>Evalueringsark!BB36</f>
        <v>#DIV/0!</v>
      </c>
    </row>
    <row r="4" spans="1:51" x14ac:dyDescent="0.25">
      <c r="A4" s="31" t="s">
        <v>22</v>
      </c>
      <c r="B4" s="39">
        <v>97</v>
      </c>
      <c r="C4" s="39">
        <v>57</v>
      </c>
      <c r="D4" s="39">
        <v>92</v>
      </c>
      <c r="E4" s="39">
        <v>89</v>
      </c>
      <c r="F4" s="39">
        <v>60</v>
      </c>
      <c r="G4" s="39">
        <v>82</v>
      </c>
      <c r="H4" s="39">
        <v>100</v>
      </c>
      <c r="I4" s="39">
        <v>91</v>
      </c>
      <c r="J4" s="39">
        <v>94</v>
      </c>
      <c r="K4" s="39">
        <v>56</v>
      </c>
      <c r="L4" s="39">
        <v>100</v>
      </c>
      <c r="M4" s="39">
        <v>94</v>
      </c>
      <c r="N4" s="39">
        <v>96</v>
      </c>
      <c r="O4" s="39">
        <v>97</v>
      </c>
      <c r="P4" s="39">
        <v>68</v>
      </c>
      <c r="Q4" s="39">
        <v>94</v>
      </c>
      <c r="R4" s="39">
        <v>78</v>
      </c>
      <c r="S4" s="39">
        <v>92</v>
      </c>
      <c r="T4" s="39">
        <v>98</v>
      </c>
      <c r="U4" s="39">
        <v>84</v>
      </c>
      <c r="V4" s="39">
        <v>80</v>
      </c>
      <c r="W4" s="39">
        <v>86</v>
      </c>
      <c r="X4" s="39">
        <v>94</v>
      </c>
      <c r="Y4" s="39">
        <v>75</v>
      </c>
      <c r="Z4" s="39">
        <v>64</v>
      </c>
      <c r="AA4" s="39">
        <v>73</v>
      </c>
      <c r="AB4" s="39">
        <v>89</v>
      </c>
      <c r="AC4" s="39">
        <v>86</v>
      </c>
      <c r="AD4" s="39">
        <v>76</v>
      </c>
      <c r="AE4" s="39">
        <v>73</v>
      </c>
      <c r="AF4" s="39">
        <v>87</v>
      </c>
      <c r="AG4" s="39">
        <v>70</v>
      </c>
      <c r="AH4" s="39">
        <v>76</v>
      </c>
      <c r="AI4" s="39">
        <v>80</v>
      </c>
      <c r="AJ4" s="39">
        <v>63</v>
      </c>
      <c r="AK4" s="39">
        <v>89</v>
      </c>
      <c r="AL4" s="39">
        <v>82</v>
      </c>
      <c r="AM4" s="39">
        <v>88</v>
      </c>
      <c r="AN4" s="39">
        <v>88</v>
      </c>
      <c r="AO4" s="39">
        <v>90</v>
      </c>
      <c r="AP4" s="39">
        <v>90</v>
      </c>
      <c r="AQ4" s="39">
        <v>92</v>
      </c>
      <c r="AR4" s="39">
        <v>71</v>
      </c>
      <c r="AS4" s="39">
        <v>69</v>
      </c>
      <c r="AT4" s="39">
        <v>66</v>
      </c>
      <c r="AU4" s="39">
        <v>73</v>
      </c>
      <c r="AV4" s="39">
        <v>78</v>
      </c>
      <c r="AW4" s="39">
        <v>90</v>
      </c>
      <c r="AX4" s="39">
        <v>21</v>
      </c>
      <c r="AY4" s="39">
        <v>89</v>
      </c>
    </row>
    <row r="5" spans="1:51" ht="15.75" thickBot="1" x14ac:dyDescent="0.3">
      <c r="A5" s="36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</row>
    <row r="6" spans="1:51" ht="15.75" thickBot="1" x14ac:dyDescent="0.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42"/>
      <c r="AB6" s="43" t="s">
        <v>23</v>
      </c>
      <c r="AC6" s="44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</row>
    <row r="8" spans="1:5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</row>
    <row r="9" spans="1:5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</row>
    <row r="10" spans="1:5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</row>
    <row r="11" spans="1:5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</row>
    <row r="12" spans="1:5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</row>
    <row r="13" spans="1:5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</row>
    <row r="14" spans="1:5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</row>
    <row r="15" spans="1:5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</row>
    <row r="16" spans="1:5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</row>
    <row r="17" spans="1:5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</row>
    <row r="18" spans="1:5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</row>
    <row r="19" spans="1:5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</row>
    <row r="20" spans="1:5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</row>
    <row r="21" spans="1:5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</row>
    <row r="22" spans="1:51" ht="15.75" thickBot="1" x14ac:dyDescent="0.3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</row>
    <row r="23" spans="1:51" ht="15.75" thickBot="1" x14ac:dyDescent="0.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42"/>
      <c r="AO23" s="45"/>
      <c r="AP23" s="43" t="s">
        <v>27</v>
      </c>
      <c r="AQ23" s="45"/>
      <c r="AR23" s="44"/>
      <c r="AS23" s="9"/>
      <c r="AT23" s="9"/>
      <c r="AU23" s="9"/>
      <c r="AV23" s="9"/>
      <c r="AW23" s="9"/>
      <c r="AX23" s="9"/>
      <c r="AY23" s="9"/>
    </row>
    <row r="24" spans="1:51" x14ac:dyDescent="0.25">
      <c r="A24" s="31" t="str">
        <f>Evalueringsark!CH37</f>
        <v>C-værdi</v>
      </c>
      <c r="B24" s="39">
        <f>Evalueringsark!CI37</f>
        <v>0</v>
      </c>
      <c r="C24" s="39">
        <f>Evalueringsark!CJ37</f>
        <v>1</v>
      </c>
      <c r="D24" s="39">
        <f>Evalueringsark!CK37</f>
        <v>2</v>
      </c>
      <c r="E24" s="39">
        <f>Evalueringsark!CL37</f>
        <v>3</v>
      </c>
      <c r="F24" s="39">
        <f>Evalueringsark!CM37</f>
        <v>4</v>
      </c>
      <c r="G24" s="39">
        <f>Evalueringsark!CN37</f>
        <v>5</v>
      </c>
      <c r="H24" s="39">
        <f>Evalueringsark!CO37</f>
        <v>6</v>
      </c>
      <c r="I24" s="39">
        <f>Evalueringsark!CP37</f>
        <v>7</v>
      </c>
      <c r="J24" s="39">
        <f>Evalueringsark!CQ37</f>
        <v>8</v>
      </c>
      <c r="K24" s="39">
        <f>Evalueringsark!CR37</f>
        <v>9</v>
      </c>
      <c r="L24" s="39">
        <f>Evalueringsark!CS37</f>
        <v>10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</row>
    <row r="25" spans="1:51" x14ac:dyDescent="0.25">
      <c r="A25" s="31" t="s">
        <v>24</v>
      </c>
      <c r="B25" s="39">
        <f>Evalueringsark!CI38</f>
        <v>0</v>
      </c>
      <c r="C25" s="39">
        <f>Evalueringsark!CJ38</f>
        <v>0</v>
      </c>
      <c r="D25" s="39">
        <f>Evalueringsark!CK38</f>
        <v>0</v>
      </c>
      <c r="E25" s="39">
        <f>Evalueringsark!CL38</f>
        <v>0</v>
      </c>
      <c r="F25" s="39">
        <f>Evalueringsark!CM38</f>
        <v>0</v>
      </c>
      <c r="G25" s="39">
        <f>Evalueringsark!CN38</f>
        <v>0</v>
      </c>
      <c r="H25" s="39">
        <f>Evalueringsark!CO38</f>
        <v>0</v>
      </c>
      <c r="I25" s="39">
        <f>Evalueringsark!CP38</f>
        <v>0</v>
      </c>
      <c r="J25" s="39">
        <f>Evalueringsark!CQ38</f>
        <v>0</v>
      </c>
      <c r="K25" s="39">
        <f>Evalueringsark!CR38</f>
        <v>0</v>
      </c>
      <c r="L25" s="39">
        <f>Evalueringsark!CS38</f>
        <v>0</v>
      </c>
      <c r="M25" s="10">
        <f>SUM(B25:L25)</f>
        <v>0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</row>
    <row r="26" spans="1:51" x14ac:dyDescent="0.25">
      <c r="A26" s="46" t="s">
        <v>25</v>
      </c>
      <c r="B26" s="40" t="e">
        <f>B25/M25*100</f>
        <v>#DIV/0!</v>
      </c>
      <c r="C26" s="40" t="e">
        <f>C25/M25*100</f>
        <v>#DIV/0!</v>
      </c>
      <c r="D26" s="40" t="e">
        <f>D25/M25*100</f>
        <v>#DIV/0!</v>
      </c>
      <c r="E26" s="40" t="e">
        <f>E25/M25*100</f>
        <v>#DIV/0!</v>
      </c>
      <c r="F26" s="40" t="e">
        <f>F25/M25*100</f>
        <v>#DIV/0!</v>
      </c>
      <c r="G26" s="40" t="e">
        <f>G25/M25*100</f>
        <v>#DIV/0!</v>
      </c>
      <c r="H26" s="40" t="e">
        <f>H25/M25*100</f>
        <v>#DIV/0!</v>
      </c>
      <c r="I26" s="40" t="e">
        <f>I25/M25*100</f>
        <v>#DIV/0!</v>
      </c>
      <c r="J26" s="40" t="e">
        <f>J25/M25*100</f>
        <v>#DIV/0!</v>
      </c>
      <c r="K26" s="40" t="e">
        <f>K25/M25*100</f>
        <v>#DIV/0!</v>
      </c>
      <c r="L26" s="40" t="e">
        <f>L25/M25*100</f>
        <v>#DIV/0!</v>
      </c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</row>
    <row r="27" spans="1:51" x14ac:dyDescent="0.25">
      <c r="A27" s="46" t="s">
        <v>26</v>
      </c>
      <c r="B27" s="39">
        <v>1</v>
      </c>
      <c r="C27" s="39">
        <v>3</v>
      </c>
      <c r="D27" s="39">
        <v>7</v>
      </c>
      <c r="E27" s="39">
        <v>12</v>
      </c>
      <c r="F27" s="39">
        <v>17</v>
      </c>
      <c r="G27" s="39">
        <v>20</v>
      </c>
      <c r="H27" s="39">
        <v>17</v>
      </c>
      <c r="I27" s="39">
        <v>12</v>
      </c>
      <c r="J27" s="39">
        <v>7</v>
      </c>
      <c r="K27" s="39">
        <v>3</v>
      </c>
      <c r="L27" s="39">
        <v>1</v>
      </c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</row>
    <row r="28" spans="1:5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</row>
    <row r="29" spans="1:51" x14ac:dyDescent="0.25">
      <c r="A29" s="9"/>
      <c r="B29" s="74" t="s">
        <v>183</v>
      </c>
      <c r="C29" s="37"/>
      <c r="D29" s="37"/>
      <c r="E29" s="37"/>
      <c r="F29" s="37"/>
      <c r="G29" s="37"/>
      <c r="H29" s="37"/>
      <c r="I29" s="34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</row>
    <row r="30" spans="1:51" x14ac:dyDescent="0.25">
      <c r="A30" s="9"/>
      <c r="B30" s="32" t="s">
        <v>184</v>
      </c>
      <c r="C30" s="36"/>
      <c r="D30" s="36"/>
      <c r="E30" s="36"/>
      <c r="F30" s="36"/>
      <c r="G30" s="36"/>
      <c r="H30" s="36"/>
      <c r="I30" s="33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</row>
    <row r="31" spans="1:51" x14ac:dyDescent="0.25">
      <c r="A31" s="9"/>
      <c r="B31" s="32" t="s">
        <v>185</v>
      </c>
      <c r="C31" s="36"/>
      <c r="D31" s="36"/>
      <c r="E31" s="36"/>
      <c r="F31" s="36"/>
      <c r="G31" s="36"/>
      <c r="H31" s="36"/>
      <c r="I31" s="33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</row>
    <row r="32" spans="1:51" x14ac:dyDescent="0.25">
      <c r="A32" s="9"/>
      <c r="B32" s="32" t="s">
        <v>186</v>
      </c>
      <c r="C32" s="36"/>
      <c r="D32" s="36"/>
      <c r="E32" s="36"/>
      <c r="F32" s="36"/>
      <c r="G32" s="36"/>
      <c r="H32" s="36"/>
      <c r="I32" s="33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</row>
    <row r="33" spans="1:51" x14ac:dyDescent="0.25">
      <c r="A33" s="9"/>
      <c r="B33" s="32" t="s">
        <v>187</v>
      </c>
      <c r="C33" s="36"/>
      <c r="D33" s="36"/>
      <c r="E33" s="36"/>
      <c r="F33" s="36"/>
      <c r="G33" s="36"/>
      <c r="H33" s="36"/>
      <c r="I33" s="33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</row>
    <row r="34" spans="1:51" x14ac:dyDescent="0.25">
      <c r="A34" s="9"/>
      <c r="B34" s="32" t="s">
        <v>188</v>
      </c>
      <c r="C34" s="36"/>
      <c r="D34" s="36"/>
      <c r="E34" s="36"/>
      <c r="F34" s="36"/>
      <c r="G34" s="36"/>
      <c r="H34" s="36"/>
      <c r="I34" s="33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</row>
    <row r="35" spans="1:51" x14ac:dyDescent="0.25">
      <c r="A35" s="9"/>
      <c r="B35" s="32" t="s">
        <v>189</v>
      </c>
      <c r="C35" s="36"/>
      <c r="D35" s="36"/>
      <c r="E35" s="36"/>
      <c r="F35" s="36"/>
      <c r="G35" s="36"/>
      <c r="H35" s="36"/>
      <c r="I35" s="33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</row>
    <row r="36" spans="1:51" x14ac:dyDescent="0.25">
      <c r="A36" s="9"/>
      <c r="B36" s="75" t="s">
        <v>190</v>
      </c>
      <c r="C36" s="76"/>
      <c r="D36" s="76"/>
      <c r="E36" s="76"/>
      <c r="F36" s="76"/>
      <c r="G36" s="76"/>
      <c r="H36" s="76"/>
      <c r="I36" s="77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</row>
    <row r="37" spans="1:5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</row>
    <row r="38" spans="1:5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</row>
    <row r="39" spans="1:5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</row>
  </sheetData>
  <sheetProtection password="E5E2" sheet="1" objects="1" scenarios="1" selectLockedCells="1"/>
  <pageMargins left="0.25" right="0.25" top="0.75" bottom="0.75" header="0.3" footer="0.3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topLeftCell="A29" workbookViewId="0">
      <selection activeCell="A48" sqref="A1:A48"/>
    </sheetView>
  </sheetViews>
  <sheetFormatPr defaultRowHeight="15" x14ac:dyDescent="0.25"/>
  <cols>
    <col min="1" max="1" width="35.140625" customWidth="1"/>
  </cols>
  <sheetData>
    <row r="1" spans="1:3" x14ac:dyDescent="0.25">
      <c r="A1" t="s">
        <v>85</v>
      </c>
      <c r="B1" t="s">
        <v>86</v>
      </c>
      <c r="C1" s="72" t="s">
        <v>87</v>
      </c>
    </row>
    <row r="2" spans="1:3" x14ac:dyDescent="0.25">
      <c r="A2" t="s">
        <v>88</v>
      </c>
      <c r="B2" t="s">
        <v>86</v>
      </c>
      <c r="C2" s="72" t="s">
        <v>89</v>
      </c>
    </row>
    <row r="3" spans="1:3" x14ac:dyDescent="0.25">
      <c r="A3" t="s">
        <v>90</v>
      </c>
      <c r="B3" t="s">
        <v>86</v>
      </c>
      <c r="C3" s="72" t="s">
        <v>91</v>
      </c>
    </row>
    <row r="4" spans="1:3" x14ac:dyDescent="0.25">
      <c r="A4" t="s">
        <v>92</v>
      </c>
      <c r="B4" t="s">
        <v>86</v>
      </c>
      <c r="C4" s="72" t="s">
        <v>93</v>
      </c>
    </row>
    <row r="5" spans="1:3" x14ac:dyDescent="0.25">
      <c r="A5" t="s">
        <v>94</v>
      </c>
      <c r="B5" t="s">
        <v>86</v>
      </c>
      <c r="C5" s="72" t="s">
        <v>95</v>
      </c>
    </row>
    <row r="6" spans="1:3" x14ac:dyDescent="0.25">
      <c r="A6" t="s">
        <v>96</v>
      </c>
      <c r="B6" t="s">
        <v>86</v>
      </c>
      <c r="C6" s="72" t="s">
        <v>97</v>
      </c>
    </row>
    <row r="7" spans="1:3" x14ac:dyDescent="0.25">
      <c r="A7" t="s">
        <v>98</v>
      </c>
      <c r="B7" t="s">
        <v>86</v>
      </c>
      <c r="C7" s="72" t="s">
        <v>99</v>
      </c>
    </row>
    <row r="8" spans="1:3" x14ac:dyDescent="0.25">
      <c r="A8" t="s">
        <v>100</v>
      </c>
      <c r="B8" t="s">
        <v>86</v>
      </c>
      <c r="C8" s="72" t="s">
        <v>101</v>
      </c>
    </row>
    <row r="9" spans="1:3" x14ac:dyDescent="0.25">
      <c r="A9" t="s">
        <v>102</v>
      </c>
      <c r="B9" t="s">
        <v>86</v>
      </c>
      <c r="C9" s="72" t="s">
        <v>103</v>
      </c>
    </row>
    <row r="10" spans="1:3" x14ac:dyDescent="0.25">
      <c r="A10" t="s">
        <v>104</v>
      </c>
      <c r="B10" t="s">
        <v>86</v>
      </c>
      <c r="C10" s="72" t="s">
        <v>105</v>
      </c>
    </row>
    <row r="11" spans="1:3" x14ac:dyDescent="0.25">
      <c r="A11" t="s">
        <v>106</v>
      </c>
      <c r="B11" t="s">
        <v>86</v>
      </c>
      <c r="C11" s="72" t="s">
        <v>107</v>
      </c>
    </row>
    <row r="12" spans="1:3" x14ac:dyDescent="0.25">
      <c r="A12" t="s">
        <v>108</v>
      </c>
      <c r="B12" t="s">
        <v>86</v>
      </c>
      <c r="C12" s="72" t="s">
        <v>109</v>
      </c>
    </row>
    <row r="13" spans="1:3" x14ac:dyDescent="0.25">
      <c r="A13" t="s">
        <v>110</v>
      </c>
      <c r="B13" t="s">
        <v>86</v>
      </c>
      <c r="C13" s="72" t="s">
        <v>111</v>
      </c>
    </row>
    <row r="14" spans="1:3" x14ac:dyDescent="0.25">
      <c r="A14" t="s">
        <v>112</v>
      </c>
      <c r="B14" t="s">
        <v>86</v>
      </c>
      <c r="C14" s="72" t="s">
        <v>113</v>
      </c>
    </row>
    <row r="15" spans="1:3" x14ac:dyDescent="0.25">
      <c r="A15" t="s">
        <v>114</v>
      </c>
      <c r="B15" t="s">
        <v>86</v>
      </c>
      <c r="C15" s="72" t="s">
        <v>115</v>
      </c>
    </row>
    <row r="16" spans="1:3" x14ac:dyDescent="0.25">
      <c r="A16" t="s">
        <v>116</v>
      </c>
      <c r="B16" t="s">
        <v>86</v>
      </c>
      <c r="C16" s="72" t="s">
        <v>117</v>
      </c>
    </row>
    <row r="17" spans="1:3" x14ac:dyDescent="0.25">
      <c r="A17" t="s">
        <v>118</v>
      </c>
      <c r="B17" t="s">
        <v>86</v>
      </c>
      <c r="C17" s="72" t="s">
        <v>119</v>
      </c>
    </row>
    <row r="18" spans="1:3" x14ac:dyDescent="0.25">
      <c r="A18" t="s">
        <v>120</v>
      </c>
      <c r="B18" t="s">
        <v>86</v>
      </c>
      <c r="C18" s="72" t="s">
        <v>121</v>
      </c>
    </row>
    <row r="19" spans="1:3" x14ac:dyDescent="0.25">
      <c r="A19" t="s">
        <v>122</v>
      </c>
      <c r="B19" t="s">
        <v>86</v>
      </c>
      <c r="C19" s="72" t="s">
        <v>123</v>
      </c>
    </row>
    <row r="20" spans="1:3" x14ac:dyDescent="0.25">
      <c r="A20" t="s">
        <v>124</v>
      </c>
      <c r="B20" t="s">
        <v>86</v>
      </c>
      <c r="C20" s="72" t="s">
        <v>125</v>
      </c>
    </row>
    <row r="21" spans="1:3" x14ac:dyDescent="0.25">
      <c r="A21" t="s">
        <v>126</v>
      </c>
      <c r="B21" t="s">
        <v>86</v>
      </c>
      <c r="C21" s="72" t="s">
        <v>127</v>
      </c>
    </row>
    <row r="22" spans="1:3" x14ac:dyDescent="0.25">
      <c r="A22" t="s">
        <v>128</v>
      </c>
      <c r="B22" t="s">
        <v>86</v>
      </c>
      <c r="C22" s="72" t="s">
        <v>129</v>
      </c>
    </row>
    <row r="23" spans="1:3" x14ac:dyDescent="0.25">
      <c r="A23" t="s">
        <v>130</v>
      </c>
      <c r="B23" t="s">
        <v>86</v>
      </c>
      <c r="C23" s="72" t="s">
        <v>131</v>
      </c>
    </row>
    <row r="24" spans="1:3" x14ac:dyDescent="0.25">
      <c r="A24" t="s">
        <v>132</v>
      </c>
      <c r="B24" t="s">
        <v>86</v>
      </c>
      <c r="C24" s="72" t="s">
        <v>133</v>
      </c>
    </row>
    <row r="25" spans="1:3" x14ac:dyDescent="0.25">
      <c r="A25" t="s">
        <v>134</v>
      </c>
      <c r="B25" t="s">
        <v>86</v>
      </c>
      <c r="C25" s="72" t="s">
        <v>135</v>
      </c>
    </row>
    <row r="26" spans="1:3" x14ac:dyDescent="0.25">
      <c r="A26" t="s">
        <v>136</v>
      </c>
      <c r="B26" t="s">
        <v>86</v>
      </c>
      <c r="C26" s="72" t="s">
        <v>137</v>
      </c>
    </row>
    <row r="27" spans="1:3" x14ac:dyDescent="0.25">
      <c r="A27" t="s">
        <v>138</v>
      </c>
      <c r="B27" t="s">
        <v>86</v>
      </c>
      <c r="C27" s="72" t="s">
        <v>139</v>
      </c>
    </row>
    <row r="28" spans="1:3" x14ac:dyDescent="0.25">
      <c r="A28" t="s">
        <v>140</v>
      </c>
      <c r="B28" t="s">
        <v>86</v>
      </c>
      <c r="C28" s="72" t="s">
        <v>141</v>
      </c>
    </row>
    <row r="29" spans="1:3" x14ac:dyDescent="0.25">
      <c r="A29" t="s">
        <v>142</v>
      </c>
      <c r="B29" t="s">
        <v>86</v>
      </c>
      <c r="C29" s="72" t="s">
        <v>143</v>
      </c>
    </row>
    <row r="30" spans="1:3" x14ac:dyDescent="0.25">
      <c r="A30" t="s">
        <v>144</v>
      </c>
      <c r="B30" t="s">
        <v>86</v>
      </c>
      <c r="C30" s="72" t="s">
        <v>145</v>
      </c>
    </row>
    <row r="31" spans="1:3" x14ac:dyDescent="0.25">
      <c r="A31" t="s">
        <v>146</v>
      </c>
      <c r="B31" t="s">
        <v>86</v>
      </c>
      <c r="C31" s="72" t="s">
        <v>147</v>
      </c>
    </row>
    <row r="32" spans="1:3" x14ac:dyDescent="0.25">
      <c r="A32" t="s">
        <v>148</v>
      </c>
      <c r="B32" t="s">
        <v>86</v>
      </c>
      <c r="C32" s="72" t="s">
        <v>149</v>
      </c>
    </row>
    <row r="33" spans="1:3" x14ac:dyDescent="0.25">
      <c r="A33" t="s">
        <v>150</v>
      </c>
      <c r="B33" t="s">
        <v>86</v>
      </c>
      <c r="C33" s="72" t="s">
        <v>151</v>
      </c>
    </row>
    <row r="34" spans="1:3" x14ac:dyDescent="0.25">
      <c r="A34" t="s">
        <v>152</v>
      </c>
      <c r="B34" t="s">
        <v>86</v>
      </c>
      <c r="C34" s="72" t="s">
        <v>153</v>
      </c>
    </row>
    <row r="35" spans="1:3" x14ac:dyDescent="0.25">
      <c r="A35" t="s">
        <v>154</v>
      </c>
      <c r="B35" t="s">
        <v>86</v>
      </c>
      <c r="C35" s="72" t="s">
        <v>155</v>
      </c>
    </row>
    <row r="36" spans="1:3" x14ac:dyDescent="0.25">
      <c r="A36" t="s">
        <v>156</v>
      </c>
      <c r="B36" t="s">
        <v>86</v>
      </c>
      <c r="C36" s="72" t="s">
        <v>157</v>
      </c>
    </row>
    <row r="37" spans="1:3" x14ac:dyDescent="0.25">
      <c r="A37" t="s">
        <v>158</v>
      </c>
      <c r="B37" t="s">
        <v>86</v>
      </c>
      <c r="C37" s="72" t="s">
        <v>159</v>
      </c>
    </row>
    <row r="38" spans="1:3" x14ac:dyDescent="0.25">
      <c r="A38" t="s">
        <v>160</v>
      </c>
      <c r="B38" t="s">
        <v>86</v>
      </c>
      <c r="C38" s="72" t="s">
        <v>161</v>
      </c>
    </row>
    <row r="39" spans="1:3" x14ac:dyDescent="0.25">
      <c r="A39" t="s">
        <v>162</v>
      </c>
      <c r="B39" t="s">
        <v>86</v>
      </c>
      <c r="C39" s="72" t="s">
        <v>163</v>
      </c>
    </row>
    <row r="40" spans="1:3" x14ac:dyDescent="0.25">
      <c r="A40" t="s">
        <v>164</v>
      </c>
      <c r="B40" t="s">
        <v>86</v>
      </c>
      <c r="C40" s="72" t="s">
        <v>165</v>
      </c>
    </row>
    <row r="41" spans="1:3" x14ac:dyDescent="0.25">
      <c r="A41" t="s">
        <v>166</v>
      </c>
      <c r="B41" t="s">
        <v>86</v>
      </c>
      <c r="C41" s="72" t="s">
        <v>167</v>
      </c>
    </row>
    <row r="42" spans="1:3" x14ac:dyDescent="0.25">
      <c r="A42" t="s">
        <v>168</v>
      </c>
      <c r="B42" t="s">
        <v>86</v>
      </c>
      <c r="C42" s="72" t="s">
        <v>169</v>
      </c>
    </row>
    <row r="43" spans="1:3" x14ac:dyDescent="0.25">
      <c r="A43" t="s">
        <v>170</v>
      </c>
      <c r="B43" t="s">
        <v>86</v>
      </c>
      <c r="C43" s="72" t="s">
        <v>171</v>
      </c>
    </row>
    <row r="44" spans="1:3" x14ac:dyDescent="0.25">
      <c r="A44" t="s">
        <v>172</v>
      </c>
      <c r="B44" t="s">
        <v>86</v>
      </c>
      <c r="C44" s="72" t="s">
        <v>173</v>
      </c>
    </row>
    <row r="45" spans="1:3" x14ac:dyDescent="0.25">
      <c r="A45" t="s">
        <v>174</v>
      </c>
      <c r="B45" t="s">
        <v>86</v>
      </c>
      <c r="C45" s="72" t="s">
        <v>175</v>
      </c>
    </row>
    <row r="46" spans="1:3" x14ac:dyDescent="0.25">
      <c r="A46" t="s">
        <v>176</v>
      </c>
      <c r="B46" t="s">
        <v>86</v>
      </c>
      <c r="C46" s="72" t="s">
        <v>177</v>
      </c>
    </row>
    <row r="47" spans="1:3" x14ac:dyDescent="0.25">
      <c r="A47" t="s">
        <v>178</v>
      </c>
      <c r="B47" t="s">
        <v>86</v>
      </c>
      <c r="C47" s="72" t="s">
        <v>179</v>
      </c>
    </row>
    <row r="48" spans="1:3" x14ac:dyDescent="0.25">
      <c r="A48" t="s">
        <v>180</v>
      </c>
      <c r="C48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4</vt:i4>
      </vt:variant>
    </vt:vector>
  </HeadingPairs>
  <TitlesOfParts>
    <vt:vector size="8" baseType="lpstr">
      <vt:lpstr>Evalueringsark</vt:lpstr>
      <vt:lpstr>oversigtsark elever</vt:lpstr>
      <vt:lpstr>resultater klasse</vt:lpstr>
      <vt:lpstr>skole</vt:lpstr>
      <vt:lpstr>skolenavn</vt:lpstr>
      <vt:lpstr>Evalueringsark!Udskriftsområde</vt:lpstr>
      <vt:lpstr>'oversigtsark elever'!Udskriftsområde</vt:lpstr>
      <vt:lpstr>'resultater klasse'!Udskriftsområde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konsulent</dc:creator>
  <cp:lastModifiedBy>Markus Hausen</cp:lastModifiedBy>
  <cp:lastPrinted>2013-09-01T12:22:13Z</cp:lastPrinted>
  <dcterms:created xsi:type="dcterms:W3CDTF">2013-08-26T12:37:06Z</dcterms:created>
  <dcterms:modified xsi:type="dcterms:W3CDTF">2016-09-21T13:49:58Z</dcterms:modified>
</cp:coreProperties>
</file>