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" sheetId="4" state="hidden" r:id="rId4"/>
  </sheets>
  <definedNames>
    <definedName name="skolenavn">skole!$A$1:$A$48</definedName>
    <definedName name="_xlnm.Print_Area" localSheetId="0">Evalueringsark!$B$4:$BB$36</definedName>
    <definedName name="_xlnm.Print_Area" localSheetId="1">'oversigtsark elever'!$B$2:$J$31</definedName>
    <definedName name="_xlnm.Print_Area" localSheetId="2">'resultater klasse'!$A$1:$AY$38</definedName>
  </definedNames>
  <calcPr calcId="145621"/>
</workbook>
</file>

<file path=xl/calcChain.xml><?xml version="1.0" encoding="utf-8"?>
<calcChain xmlns="http://schemas.openxmlformats.org/spreadsheetml/2006/main">
  <c r="BK9" i="1" l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J11" i="1" l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24" i="3" l="1"/>
  <c r="C24" i="3"/>
  <c r="D24" i="3"/>
  <c r="E24" i="3"/>
  <c r="F24" i="3"/>
  <c r="G24" i="3"/>
  <c r="H24" i="3"/>
  <c r="I24" i="3"/>
  <c r="J24" i="3"/>
  <c r="A24" i="3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7" i="1"/>
  <c r="BC8" i="1"/>
  <c r="BH8" i="1" s="1"/>
  <c r="BE8" i="1"/>
  <c r="BJ8" i="1" s="1"/>
  <c r="BD9" i="1"/>
  <c r="BI9" i="1" s="1"/>
  <c r="BC10" i="1"/>
  <c r="BE10" i="1"/>
  <c r="BJ10" i="1" s="1"/>
  <c r="BD11" i="1"/>
  <c r="BI11" i="1" s="1"/>
  <c r="BD12" i="1"/>
  <c r="BI12" i="1" s="1"/>
  <c r="BE13" i="1"/>
  <c r="BC15" i="1"/>
  <c r="BC18" i="1"/>
  <c r="BH18" i="1" s="1"/>
  <c r="BD19" i="1"/>
  <c r="BI19" i="1" s="1"/>
  <c r="BC20" i="1"/>
  <c r="BH20" i="1" s="1"/>
  <c r="BE20" i="1"/>
  <c r="BC22" i="1"/>
  <c r="BC27" i="1"/>
  <c r="BD27" i="1"/>
  <c r="BE27" i="1"/>
  <c r="BF27" i="1"/>
  <c r="BL27" i="1" s="1"/>
  <c r="BH27" i="1"/>
  <c r="BI27" i="1"/>
  <c r="BC28" i="1"/>
  <c r="BD28" i="1"/>
  <c r="BE28" i="1"/>
  <c r="BF28" i="1"/>
  <c r="BL28" i="1" s="1"/>
  <c r="BH28" i="1"/>
  <c r="BI28" i="1"/>
  <c r="G25" i="2"/>
  <c r="BM28" i="1"/>
  <c r="BC29" i="1"/>
  <c r="BD29" i="1"/>
  <c r="BE29" i="1"/>
  <c r="BF29" i="1"/>
  <c r="BL29" i="1" s="1"/>
  <c r="BH29" i="1"/>
  <c r="BI29" i="1"/>
  <c r="G26" i="2"/>
  <c r="BC30" i="1"/>
  <c r="BH30" i="1" s="1"/>
  <c r="BD30" i="1"/>
  <c r="BI30" i="1" s="1"/>
  <c r="BE30" i="1"/>
  <c r="BF30" i="1"/>
  <c r="BL30" i="1" s="1"/>
  <c r="G27" i="2"/>
  <c r="BC31" i="1"/>
  <c r="BD31" i="1"/>
  <c r="BE31" i="1"/>
  <c r="BF31" i="1"/>
  <c r="BL31" i="1" s="1"/>
  <c r="BH31" i="1"/>
  <c r="BI31" i="1"/>
  <c r="G28" i="2"/>
  <c r="BM31" i="1"/>
  <c r="BC32" i="1"/>
  <c r="BD32" i="1"/>
  <c r="BE32" i="1"/>
  <c r="BF32" i="1"/>
  <c r="BL32" i="1" s="1"/>
  <c r="BH32" i="1"/>
  <c r="BI32" i="1"/>
  <c r="G29" i="2"/>
  <c r="BC33" i="1"/>
  <c r="BD33" i="1"/>
  <c r="BE33" i="1"/>
  <c r="BF33" i="1"/>
  <c r="BL33" i="1" s="1"/>
  <c r="BH33" i="1"/>
  <c r="BI33" i="1"/>
  <c r="BC34" i="1"/>
  <c r="BH34" i="1" s="1"/>
  <c r="BD34" i="1"/>
  <c r="BI34" i="1" s="1"/>
  <c r="BE34" i="1"/>
  <c r="BF34" i="1"/>
  <c r="BL34" i="1" s="1"/>
  <c r="BM34" i="1"/>
  <c r="BM30" i="1" l="1"/>
  <c r="G31" i="2"/>
  <c r="BM32" i="1"/>
  <c r="BN32" i="1" s="1"/>
  <c r="BM29" i="1"/>
  <c r="BN29" i="1" s="1"/>
  <c r="D35" i="1"/>
  <c r="AK35" i="1" s="1"/>
  <c r="AK36" i="1" s="1"/>
  <c r="BE22" i="1"/>
  <c r="BD21" i="1"/>
  <c r="BI21" i="1" s="1"/>
  <c r="BD20" i="1"/>
  <c r="BI20" i="1" s="1"/>
  <c r="BE19" i="1"/>
  <c r="BC19" i="1"/>
  <c r="BE16" i="1"/>
  <c r="BE15" i="1"/>
  <c r="BD14" i="1"/>
  <c r="BI14" i="1" s="1"/>
  <c r="BC13" i="1"/>
  <c r="BH13" i="1" s="1"/>
  <c r="BE11" i="1"/>
  <c r="BC11" i="1"/>
  <c r="BD10" i="1"/>
  <c r="BI10" i="1" s="1"/>
  <c r="BE9" i="1"/>
  <c r="BJ9" i="1" s="1"/>
  <c r="BC9" i="1"/>
  <c r="BH9" i="1" s="1"/>
  <c r="BD8" i="1"/>
  <c r="BI8" i="1" s="1"/>
  <c r="BE26" i="1"/>
  <c r="BE23" i="1"/>
  <c r="BD23" i="1"/>
  <c r="BI23" i="1" s="1"/>
  <c r="BD22" i="1"/>
  <c r="BI22" i="1" s="1"/>
  <c r="BE21" i="1"/>
  <c r="BC21" i="1"/>
  <c r="BH21" i="1" s="1"/>
  <c r="BD25" i="1"/>
  <c r="BI25" i="1" s="1"/>
  <c r="BC26" i="1"/>
  <c r="BH26" i="1" s="1"/>
  <c r="BD24" i="1"/>
  <c r="BI24" i="1" s="1"/>
  <c r="BD26" i="1"/>
  <c r="BI26" i="1" s="1"/>
  <c r="BE24" i="1"/>
  <c r="BC7" i="1"/>
  <c r="BH7" i="1" s="1"/>
  <c r="BC25" i="1"/>
  <c r="BH25" i="1" s="1"/>
  <c r="BC24" i="1"/>
  <c r="BF24" i="1" s="1"/>
  <c r="BC23" i="1"/>
  <c r="BE25" i="1"/>
  <c r="BF21" i="1"/>
  <c r="G18" i="2" s="1"/>
  <c r="G24" i="2"/>
  <c r="BM27" i="1"/>
  <c r="BN27" i="1" s="1"/>
  <c r="BH22" i="1"/>
  <c r="BM33" i="1"/>
  <c r="G30" i="2"/>
  <c r="BN33" i="1"/>
  <c r="BN31" i="1"/>
  <c r="BF20" i="1"/>
  <c r="BL20" i="1" s="1"/>
  <c r="BF19" i="1"/>
  <c r="G16" i="2" s="1"/>
  <c r="BD7" i="1"/>
  <c r="BI7" i="1" s="1"/>
  <c r="BC17" i="1"/>
  <c r="BH17" i="1" s="1"/>
  <c r="BC16" i="1"/>
  <c r="BD15" i="1"/>
  <c r="BI15" i="1" s="1"/>
  <c r="BE14" i="1"/>
  <c r="BC14" i="1"/>
  <c r="BH14" i="1" s="1"/>
  <c r="BD13" i="1"/>
  <c r="BI13" i="1" s="1"/>
  <c r="BE12" i="1"/>
  <c r="BC12" i="1"/>
  <c r="BE18" i="1"/>
  <c r="BE17" i="1"/>
  <c r="BD18" i="1"/>
  <c r="BI18" i="1" s="1"/>
  <c r="BD17" i="1"/>
  <c r="BI17" i="1" s="1"/>
  <c r="BD16" i="1"/>
  <c r="BI16" i="1" s="1"/>
  <c r="BH19" i="1"/>
  <c r="BF15" i="1"/>
  <c r="G12" i="2" s="1"/>
  <c r="BH15" i="1"/>
  <c r="BF11" i="1"/>
  <c r="G8" i="2" s="1"/>
  <c r="BH11" i="1"/>
  <c r="BF10" i="1"/>
  <c r="BL10" i="1" s="1"/>
  <c r="BH10" i="1"/>
  <c r="BF8" i="1"/>
  <c r="BE7" i="1"/>
  <c r="BJ7" i="1" s="1"/>
  <c r="BN34" i="1"/>
  <c r="BN30" i="1"/>
  <c r="BN28" i="1"/>
  <c r="BL8" i="1" l="1"/>
  <c r="BK8" i="1"/>
  <c r="BF9" i="1"/>
  <c r="G6" i="2" s="1"/>
  <c r="N35" i="1"/>
  <c r="N36" i="1" s="1"/>
  <c r="V35" i="1"/>
  <c r="V36" i="1" s="1"/>
  <c r="AD35" i="1"/>
  <c r="AD36" i="1" s="1"/>
  <c r="Q35" i="1"/>
  <c r="Q36" i="1" s="1"/>
  <c r="E35" i="1"/>
  <c r="E36" i="1" s="1"/>
  <c r="J35" i="1"/>
  <c r="J36" i="1" s="1"/>
  <c r="R35" i="1"/>
  <c r="R36" i="1" s="1"/>
  <c r="Z35" i="1"/>
  <c r="Z36" i="1" s="1"/>
  <c r="F35" i="1"/>
  <c r="F36" i="1" s="1"/>
  <c r="I35" i="1"/>
  <c r="I36" i="1" s="1"/>
  <c r="Y35" i="1"/>
  <c r="Y36" i="1" s="1"/>
  <c r="AL35" i="1"/>
  <c r="AL36" i="1" s="1"/>
  <c r="AO35" i="1"/>
  <c r="AO36" i="1" s="1"/>
  <c r="H35" i="1"/>
  <c r="H36" i="1" s="1"/>
  <c r="L35" i="1"/>
  <c r="L36" i="1" s="1"/>
  <c r="P35" i="1"/>
  <c r="P36" i="1" s="1"/>
  <c r="T35" i="1"/>
  <c r="T36" i="1" s="1"/>
  <c r="X35" i="1"/>
  <c r="X36" i="1" s="1"/>
  <c r="AB35" i="1"/>
  <c r="AB36" i="1" s="1"/>
  <c r="AF35" i="1"/>
  <c r="AF36" i="1" s="1"/>
  <c r="M35" i="1"/>
  <c r="M36" i="1" s="1"/>
  <c r="U35" i="1"/>
  <c r="U36" i="1" s="1"/>
  <c r="AG35" i="1"/>
  <c r="AG36" i="1" s="1"/>
  <c r="AC35" i="1"/>
  <c r="AC36" i="1" s="1"/>
  <c r="G35" i="1"/>
  <c r="G36" i="1" s="1"/>
  <c r="AP35" i="1"/>
  <c r="AP36" i="1" s="1"/>
  <c r="AJ35" i="1"/>
  <c r="AJ36" i="1" s="1"/>
  <c r="W35" i="1"/>
  <c r="W36" i="1" s="1"/>
  <c r="AH35" i="1"/>
  <c r="AH36" i="1" s="1"/>
  <c r="AI35" i="1"/>
  <c r="AI36" i="1" s="1"/>
  <c r="O35" i="1"/>
  <c r="O36" i="1" s="1"/>
  <c r="AE35" i="1"/>
  <c r="AE36" i="1" s="1"/>
  <c r="K35" i="1"/>
  <c r="K36" i="1" s="1"/>
  <c r="AA35" i="1"/>
  <c r="AA36" i="1" s="1"/>
  <c r="AM35" i="1"/>
  <c r="AM36" i="1" s="1"/>
  <c r="AQ35" i="1"/>
  <c r="AQ36" i="1" s="1"/>
  <c r="S35" i="1"/>
  <c r="S36" i="1" s="1"/>
  <c r="AN35" i="1"/>
  <c r="AN36" i="1" s="1"/>
  <c r="BF22" i="1"/>
  <c r="BL22" i="1" s="1"/>
  <c r="BF23" i="1"/>
  <c r="BM23" i="1" s="1"/>
  <c r="BL21" i="1"/>
  <c r="BF26" i="1"/>
  <c r="BL24" i="1"/>
  <c r="G21" i="2"/>
  <c r="BH24" i="1"/>
  <c r="BL23" i="1"/>
  <c r="BM21" i="1"/>
  <c r="BH23" i="1"/>
  <c r="BF13" i="1"/>
  <c r="BL13" i="1" s="1"/>
  <c r="BF25" i="1"/>
  <c r="BM24" i="1"/>
  <c r="BN24" i="1" s="1"/>
  <c r="BF12" i="1"/>
  <c r="BL12" i="1" s="1"/>
  <c r="BM15" i="1"/>
  <c r="BF17" i="1"/>
  <c r="G14" i="2" s="1"/>
  <c r="BH12" i="1"/>
  <c r="BL9" i="1"/>
  <c r="BL15" i="1"/>
  <c r="BM19" i="1"/>
  <c r="BL19" i="1"/>
  <c r="G17" i="2"/>
  <c r="BM20" i="1"/>
  <c r="BF16" i="1"/>
  <c r="BL16" i="1" s="1"/>
  <c r="BF14" i="1"/>
  <c r="BM14" i="1" s="1"/>
  <c r="BH16" i="1"/>
  <c r="BN20" i="1"/>
  <c r="BF18" i="1"/>
  <c r="BN15" i="1"/>
  <c r="BM11" i="1"/>
  <c r="BL11" i="1"/>
  <c r="BM10" i="1"/>
  <c r="BN10" i="1" s="1"/>
  <c r="G7" i="2"/>
  <c r="BF7" i="1"/>
  <c r="BK7" i="1" s="1"/>
  <c r="G5" i="2"/>
  <c r="BM8" i="1"/>
  <c r="BN8" i="1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BM9" i="1" l="1"/>
  <c r="BN9" i="1" s="1"/>
  <c r="G20" i="2"/>
  <c r="BN11" i="1"/>
  <c r="BN19" i="1"/>
  <c r="BN23" i="1"/>
  <c r="BN21" i="1"/>
  <c r="G19" i="2"/>
  <c r="BM22" i="1"/>
  <c r="BN22" i="1" s="1"/>
  <c r="BM26" i="1"/>
  <c r="G23" i="2"/>
  <c r="BL26" i="1"/>
  <c r="BN26" i="1" s="1"/>
  <c r="BM13" i="1"/>
  <c r="BN13" i="1" s="1"/>
  <c r="G10" i="2"/>
  <c r="BM12" i="1"/>
  <c r="BN12" i="1" s="1"/>
  <c r="BL17" i="1"/>
  <c r="BM17" i="1"/>
  <c r="BM25" i="1"/>
  <c r="G22" i="2"/>
  <c r="BL25" i="1"/>
  <c r="BN25" i="1" s="1"/>
  <c r="G9" i="2"/>
  <c r="D3" i="3"/>
  <c r="G11" i="2"/>
  <c r="BL14" i="1"/>
  <c r="BN14" i="1" s="1"/>
  <c r="G13" i="2"/>
  <c r="BM16" i="1"/>
  <c r="BN16" i="1" s="1"/>
  <c r="BL18" i="1"/>
  <c r="G15" i="2"/>
  <c r="BM18" i="1"/>
  <c r="BM7" i="1"/>
  <c r="G4" i="2"/>
  <c r="BL7" i="1"/>
  <c r="D20" i="2"/>
  <c r="D11" i="2"/>
  <c r="D19" i="2"/>
  <c r="D23" i="2"/>
  <c r="C3" i="3"/>
  <c r="B3" i="3"/>
  <c r="J3" i="2"/>
  <c r="E5" i="2"/>
  <c r="E6" i="2"/>
  <c r="E7" i="2"/>
  <c r="E8" i="2"/>
  <c r="E9" i="2"/>
  <c r="E10" i="2"/>
  <c r="E11" i="2"/>
  <c r="E12" i="2"/>
  <c r="E13" i="2"/>
  <c r="E14" i="2"/>
  <c r="E15" i="2"/>
  <c r="E17" i="2"/>
  <c r="E18" i="2"/>
  <c r="E19" i="2"/>
  <c r="E21" i="2"/>
  <c r="E22" i="2"/>
  <c r="E23" i="2"/>
  <c r="E24" i="2"/>
  <c r="E26" i="2"/>
  <c r="E27" i="2"/>
  <c r="E28" i="2"/>
  <c r="E29" i="2"/>
  <c r="E30" i="2"/>
  <c r="E31" i="2"/>
  <c r="D5" i="2"/>
  <c r="D6" i="2"/>
  <c r="D7" i="2"/>
  <c r="D9" i="2"/>
  <c r="D13" i="2"/>
  <c r="D14" i="2"/>
  <c r="D16" i="2"/>
  <c r="D17" i="2"/>
  <c r="D18" i="2"/>
  <c r="D22" i="2"/>
  <c r="D25" i="2"/>
  <c r="D26" i="2"/>
  <c r="D28" i="2"/>
  <c r="D29" i="2"/>
  <c r="D30" i="2"/>
  <c r="D31" i="2"/>
  <c r="F4" i="2"/>
  <c r="E4" i="2"/>
  <c r="D27" i="2"/>
  <c r="D15" i="2"/>
  <c r="E25" i="2"/>
  <c r="BN17" i="1" l="1"/>
  <c r="BN7" i="1"/>
  <c r="BJ38" i="1" s="1"/>
  <c r="H25" i="3" s="1"/>
  <c r="BN18" i="1"/>
  <c r="E3" i="3"/>
  <c r="E20" i="2"/>
  <c r="D12" i="2"/>
  <c r="D21" i="2"/>
  <c r="E16" i="2"/>
  <c r="D24" i="2"/>
  <c r="D8" i="2"/>
  <c r="D10" i="2"/>
  <c r="BK38" i="1" l="1"/>
  <c r="I25" i="3" s="1"/>
  <c r="BG38" i="1"/>
  <c r="E25" i="3" s="1"/>
  <c r="BF38" i="1"/>
  <c r="D25" i="3" s="1"/>
  <c r="BL38" i="1"/>
  <c r="J25" i="3" s="1"/>
  <c r="BD38" i="1"/>
  <c r="B25" i="3" s="1"/>
  <c r="BM38" i="1"/>
  <c r="K25" i="3" s="1"/>
  <c r="BI38" i="1"/>
  <c r="G25" i="3" s="1"/>
  <c r="BE38" i="1"/>
  <c r="C25" i="3" s="1"/>
  <c r="BH38" i="1"/>
  <c r="F25" i="3" s="1"/>
  <c r="F3" i="3"/>
  <c r="J11" i="2"/>
  <c r="H11" i="2"/>
  <c r="J12" i="2"/>
  <c r="I23" i="2"/>
  <c r="J22" i="2"/>
  <c r="J19" i="2"/>
  <c r="H28" i="2"/>
  <c r="H25" i="2"/>
  <c r="H7" i="2"/>
  <c r="J7" i="2"/>
  <c r="H20" i="2"/>
  <c r="J9" i="2"/>
  <c r="I19" i="2"/>
  <c r="H12" i="2"/>
  <c r="I6" i="2"/>
  <c r="I20" i="2"/>
  <c r="G3" i="3" l="1"/>
  <c r="I28" i="2"/>
  <c r="I7" i="2"/>
  <c r="I25" i="2"/>
  <c r="I12" i="2"/>
  <c r="J23" i="2"/>
  <c r="H6" i="2"/>
  <c r="H23" i="2"/>
  <c r="I11" i="2"/>
  <c r="H19" i="2"/>
  <c r="J28" i="2"/>
  <c r="I22" i="2"/>
  <c r="H22" i="2"/>
  <c r="I9" i="2"/>
  <c r="H9" i="2"/>
  <c r="J16" i="2"/>
  <c r="I16" i="2"/>
  <c r="H16" i="2"/>
  <c r="J21" i="2"/>
  <c r="H21" i="2"/>
  <c r="I21" i="2"/>
  <c r="I4" i="2"/>
  <c r="H4" i="2"/>
  <c r="H31" i="2"/>
  <c r="J31" i="2"/>
  <c r="I31" i="2"/>
  <c r="I24" i="2"/>
  <c r="H24" i="2"/>
  <c r="I26" i="2"/>
  <c r="J26" i="2"/>
  <c r="H26" i="2"/>
  <c r="J17" i="2"/>
  <c r="H17" i="2"/>
  <c r="I17" i="2"/>
  <c r="H15" i="2"/>
  <c r="J15" i="2"/>
  <c r="I15" i="2"/>
  <c r="I5" i="2"/>
  <c r="H5" i="2"/>
  <c r="J5" i="2"/>
  <c r="I30" i="2"/>
  <c r="H30" i="2"/>
  <c r="J20" i="2"/>
  <c r="I27" i="2"/>
  <c r="H27" i="2"/>
  <c r="I18" i="2"/>
  <c r="H18" i="2"/>
  <c r="H10" i="2"/>
  <c r="I10" i="2"/>
  <c r="J10" i="2"/>
  <c r="J25" i="2"/>
  <c r="I29" i="2"/>
  <c r="H29" i="2"/>
  <c r="I14" i="2"/>
  <c r="H14" i="2"/>
  <c r="J14" i="2"/>
  <c r="I13" i="2"/>
  <c r="H13" i="2"/>
  <c r="H8" i="2"/>
  <c r="I8" i="2"/>
  <c r="J6" i="2"/>
  <c r="H3" i="3" l="1"/>
  <c r="J8" i="2"/>
  <c r="J13" i="2"/>
  <c r="J29" i="2"/>
  <c r="J18" i="2"/>
  <c r="J30" i="2"/>
  <c r="J27" i="2"/>
  <c r="J24" i="2"/>
  <c r="I3" i="3" l="1"/>
  <c r="J4" i="2"/>
  <c r="J3" i="3" l="1"/>
  <c r="M25" i="3"/>
  <c r="I26" i="3" s="1"/>
  <c r="K3" i="3" l="1"/>
  <c r="K26" i="3"/>
  <c r="G26" i="3"/>
  <c r="D26" i="3"/>
  <c r="B26" i="3"/>
  <c r="J26" i="3"/>
  <c r="C26" i="3"/>
  <c r="E26" i="3"/>
  <c r="H26" i="3"/>
  <c r="F26" i="3"/>
  <c r="D4" i="2"/>
  <c r="L3" i="3" l="1"/>
  <c r="M3" i="3" l="1"/>
  <c r="N3" i="3" l="1"/>
  <c r="O3" i="3" l="1"/>
  <c r="P3" i="3" l="1"/>
  <c r="Q3" i="3" l="1"/>
  <c r="R3" i="3" l="1"/>
  <c r="S3" i="3" l="1"/>
  <c r="T3" i="3" l="1"/>
  <c r="U3" i="3" l="1"/>
  <c r="V3" i="3" l="1"/>
  <c r="W3" i="3" l="1"/>
  <c r="X3" i="3" l="1"/>
  <c r="Y3" i="3" l="1"/>
  <c r="Z3" i="3" l="1"/>
  <c r="AA3" i="3" l="1"/>
  <c r="AB3" i="3" l="1"/>
  <c r="AC3" i="3" l="1"/>
  <c r="AD3" i="3" l="1"/>
  <c r="AE3" i="3" l="1"/>
  <c r="AF3" i="3" l="1"/>
  <c r="AG3" i="3" l="1"/>
  <c r="AH3" i="3" l="1"/>
  <c r="AI3" i="3" l="1"/>
  <c r="AJ3" i="3" l="1"/>
  <c r="AK3" i="3" l="1"/>
  <c r="AL3" i="3" l="1"/>
  <c r="AN3" i="3" l="1"/>
  <c r="AM3" i="3"/>
</calcChain>
</file>

<file path=xl/sharedStrings.xml><?xml version="1.0" encoding="utf-8"?>
<sst xmlns="http://schemas.openxmlformats.org/spreadsheetml/2006/main" count="225" uniqueCount="132">
  <si>
    <t xml:space="preserve">Skole: </t>
  </si>
  <si>
    <t>Klasse:</t>
  </si>
  <si>
    <t>Elev</t>
  </si>
  <si>
    <t>Opgave</t>
  </si>
  <si>
    <t>antal rigtige</t>
  </si>
  <si>
    <t>C-værdi</t>
  </si>
  <si>
    <t>hele prøven</t>
  </si>
  <si>
    <t>gennemsnit %</t>
  </si>
  <si>
    <t>standard %</t>
  </si>
  <si>
    <t>Opgaver</t>
  </si>
  <si>
    <t>antal klasse</t>
  </si>
  <si>
    <t>klasse %</t>
  </si>
  <si>
    <t>Standard %</t>
  </si>
  <si>
    <t>Emne</t>
  </si>
  <si>
    <t>Ordning</t>
  </si>
  <si>
    <t>A. P. Møller Skolen</t>
  </si>
  <si>
    <t>Skole</t>
  </si>
  <si>
    <t>209</t>
  </si>
  <si>
    <t>Askfelt Danske Skole</t>
  </si>
  <si>
    <t>249</t>
  </si>
  <si>
    <t>Bavnehøj-Skolen</t>
  </si>
  <si>
    <t>234</t>
  </si>
  <si>
    <t>Bredsted Danske Skole</t>
  </si>
  <si>
    <t>231</t>
  </si>
  <si>
    <t>Bøl-Strukstrup Danske Skole</t>
  </si>
  <si>
    <t>224</t>
  </si>
  <si>
    <t>Cornelius Hansen-Skolen</t>
  </si>
  <si>
    <t>202</t>
  </si>
  <si>
    <t>Duborg-Skolen</t>
  </si>
  <si>
    <t>203</t>
  </si>
  <si>
    <t>Ejderskolen</t>
  </si>
  <si>
    <t>252</t>
  </si>
  <si>
    <t>Gottorp-Skolen</t>
  </si>
  <si>
    <t>221</t>
  </si>
  <si>
    <t>Gustav Johannsen-Skolen</t>
  </si>
  <si>
    <t>204</t>
  </si>
  <si>
    <t>Hans Helgesen-Skolen</t>
  </si>
  <si>
    <t>232</t>
  </si>
  <si>
    <t>Hanved Danske Skole</t>
  </si>
  <si>
    <t>210</t>
  </si>
  <si>
    <t>Harreslev Danske Skole</t>
  </si>
  <si>
    <t>211</t>
  </si>
  <si>
    <t>Hatlund-Langballe Danske Skole</t>
  </si>
  <si>
    <t>212</t>
  </si>
  <si>
    <t>Hiort Lorenzen Skolen</t>
  </si>
  <si>
    <t>222</t>
  </si>
  <si>
    <t>Husby Danske Skole</t>
  </si>
  <si>
    <t>213</t>
  </si>
  <si>
    <t>Husum Danske Skole</t>
  </si>
  <si>
    <t>235</t>
  </si>
  <si>
    <t>Jaruplund Danske Skole</t>
  </si>
  <si>
    <t>214</t>
  </si>
  <si>
    <t>Jens Jessen-Skolen</t>
  </si>
  <si>
    <t>205</t>
  </si>
  <si>
    <t>Jernved Danske Skole</t>
  </si>
  <si>
    <t>208</t>
  </si>
  <si>
    <t>Jes Kruse-Skolen</t>
  </si>
  <si>
    <t>250</t>
  </si>
  <si>
    <t>Jørgensby-Skolen</t>
  </si>
  <si>
    <t>206</t>
  </si>
  <si>
    <t>Kaj Munk-Skolen</t>
  </si>
  <si>
    <t>215</t>
  </si>
  <si>
    <t>Kobbermølle Danske Skole</t>
  </si>
  <si>
    <t>216</t>
  </si>
  <si>
    <t>Ladelund Ungdomsskole</t>
  </si>
  <si>
    <t>255</t>
  </si>
  <si>
    <t>Ladelund-Tinningsted Da. Skole</t>
  </si>
  <si>
    <t>237</t>
  </si>
  <si>
    <t>Lyksborg Danske Skole</t>
  </si>
  <si>
    <t>217</t>
  </si>
  <si>
    <t>Læk Danske Skole</t>
  </si>
  <si>
    <t>239</t>
  </si>
  <si>
    <t>Medelby Danske Skole</t>
  </si>
  <si>
    <t>218</t>
  </si>
  <si>
    <t>Nibøl Danske Skole</t>
  </si>
  <si>
    <t>240</t>
  </si>
  <si>
    <t>Ny SIS Skole</t>
  </si>
  <si>
    <t>999</t>
  </si>
  <si>
    <t>Oksevejens Skole</t>
  </si>
  <si>
    <t>207</t>
  </si>
  <si>
    <t>Risby Danske Skole</t>
  </si>
  <si>
    <t>253</t>
  </si>
  <si>
    <t>Risum Skole/risem Schölj</t>
  </si>
  <si>
    <t>242</t>
  </si>
  <si>
    <t>Satrup Danske Skole</t>
  </si>
  <si>
    <t>219</t>
  </si>
  <si>
    <t>Skovlund-Valsbøl Da. Skole</t>
  </si>
  <si>
    <t>220</t>
  </si>
  <si>
    <t>Store Vi Danske Skole</t>
  </si>
  <si>
    <t>223</t>
  </si>
  <si>
    <t>Sønder Brarup Danske Skole</t>
  </si>
  <si>
    <t>225</t>
  </si>
  <si>
    <t>Sørup Danske Skole</t>
  </si>
  <si>
    <t>226</t>
  </si>
  <si>
    <t>Treja Danske Skole</t>
  </si>
  <si>
    <t>228</t>
  </si>
  <si>
    <t>Trene-Skolen</t>
  </si>
  <si>
    <t>227</t>
  </si>
  <si>
    <t>Uffe-Skolen</t>
  </si>
  <si>
    <t>245</t>
  </si>
  <si>
    <t>Vanderup Danske Skole</t>
  </si>
  <si>
    <t>230</t>
  </si>
  <si>
    <t>Vesterland-Kejtum Danske Skole</t>
  </si>
  <si>
    <t>246</t>
  </si>
  <si>
    <t>Vestermølle Danske Skole</t>
  </si>
  <si>
    <t>254</t>
  </si>
  <si>
    <t>Vidingherreds Danske Skole</t>
  </si>
  <si>
    <t>241</t>
  </si>
  <si>
    <t>Vyk Danske Skole</t>
  </si>
  <si>
    <t>248</t>
  </si>
  <si>
    <t>Vælg skole</t>
  </si>
  <si>
    <t>Navn eller pseudonym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</si>
  <si>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sz val="11"/>
        <color rgb="FFFF0000"/>
        <rFont val="Calibri"/>
        <family val="2"/>
        <scheme val="minor"/>
      </rPr>
      <t xml:space="preserve"> svar</t>
    </r>
  </si>
  <si>
    <t>C-værdierne kan groft oversættes således:</t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</si>
  <si>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</si>
  <si>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</si>
  <si>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</si>
  <si>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</si>
  <si>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</si>
  <si>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</si>
  <si>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</si>
  <si>
    <t>1-39</t>
  </si>
  <si>
    <t>1-21</t>
  </si>
  <si>
    <t>22-31</t>
  </si>
  <si>
    <t>Regning</t>
  </si>
  <si>
    <t>Geom</t>
  </si>
  <si>
    <t>32-39</t>
  </si>
  <si>
    <t>9-10</t>
  </si>
  <si>
    <t>C-Værdi</t>
  </si>
  <si>
    <t>9-10*</t>
  </si>
  <si>
    <t>* Der kan ikke differentieres i de givne intervaller</t>
  </si>
  <si>
    <t>Evalueringsark fælles evaluering MG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</si>
</sst>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Border="1"/>
    <xf numFmtId="0" fontId="0" fillId="0" borderId="7" xfId="0" applyBorder="1" applyAlignment="1" applyProtection="1">
      <alignment horizontal="center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49" fontId="1" fillId="0" borderId="11" xfId="0" applyNumberFormat="1" applyFont="1" applyBorder="1" applyAlignment="1" applyProtection="1">
      <alignment horizontal="center"/>
      <protection hidden="1"/>
    </xf>
    <xf numFmtId="49" fontId="1" fillId="0" borderId="5" xfId="0" applyNumberFormat="1" applyFont="1" applyBorder="1" applyAlignment="1" applyProtection="1">
      <alignment horizontal="center"/>
      <protection hidden="1"/>
    </xf>
    <xf numFmtId="49" fontId="1" fillId="0" borderId="9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49" fontId="0" fillId="0" borderId="18" xfId="0" applyNumberForma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49" fontId="0" fillId="0" borderId="10" xfId="0" applyNumberFormat="1" applyBorder="1" applyAlignment="1" applyProtection="1">
      <alignment horizontal="center"/>
      <protection hidden="1"/>
    </xf>
    <xf numFmtId="49" fontId="0" fillId="0" borderId="11" xfId="0" applyNumberFormat="1" applyBorder="1" applyAlignment="1" applyProtection="1">
      <alignment horizontal="center"/>
      <protection hidden="1"/>
    </xf>
    <xf numFmtId="49" fontId="0" fillId="0" borderId="20" xfId="0" applyNumberForma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49" fontId="0" fillId="0" borderId="12" xfId="0" applyNumberFormat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49" fontId="0" fillId="0" borderId="22" xfId="0" applyNumberForma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1" fontId="0" fillId="0" borderId="27" xfId="0" applyNumberForma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8" xfId="0" applyBorder="1"/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5" xfId="0" applyFill="1" applyBorder="1" applyProtection="1">
      <protection hidden="1"/>
    </xf>
    <xf numFmtId="1" fontId="0" fillId="0" borderId="5" xfId="0" applyNumberFormat="1" applyFont="1" applyBorder="1" applyAlignment="1" applyProtection="1">
      <alignment horizontal="center"/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center"/>
      <protection hidden="1"/>
    </xf>
    <xf numFmtId="49" fontId="0" fillId="0" borderId="34" xfId="0" applyNumberFormat="1" applyBorder="1" applyAlignment="1" applyProtection="1">
      <alignment horizontal="center"/>
      <protection hidden="1"/>
    </xf>
    <xf numFmtId="49" fontId="1" fillId="0" borderId="35" xfId="0" applyNumberFormat="1" applyFont="1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49" fontId="1" fillId="0" borderId="34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49" fontId="0" fillId="0" borderId="17" xfId="0" applyNumberFormat="1" applyBorder="1" applyAlignment="1" applyProtection="1">
      <alignment horizontal="center"/>
      <protection hidden="1"/>
    </xf>
    <xf numFmtId="0" fontId="0" fillId="0" borderId="0" xfId="0" quotePrefix="1"/>
    <xf numFmtId="0" fontId="0" fillId="0" borderId="0" xfId="0" applyFont="1" applyProtection="1">
      <protection hidden="1"/>
    </xf>
    <xf numFmtId="0" fontId="0" fillId="0" borderId="0" xfId="0" applyFont="1"/>
    <xf numFmtId="0" fontId="0" fillId="0" borderId="37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35" xfId="0" applyBorder="1" applyProtection="1">
      <protection hidden="1"/>
    </xf>
    <xf numFmtId="0" fontId="0" fillId="0" borderId="26" xfId="0" applyBorder="1"/>
    <xf numFmtId="0" fontId="0" fillId="0" borderId="25" xfId="0" applyBorder="1"/>
    <xf numFmtId="0" fontId="0" fillId="0" borderId="32" xfId="0" applyBorder="1"/>
    <xf numFmtId="0" fontId="0" fillId="0" borderId="35" xfId="0" applyBorder="1"/>
    <xf numFmtId="0" fontId="0" fillId="0" borderId="0" xfId="0" applyFont="1" applyBorder="1" applyProtection="1">
      <protection hidden="1"/>
    </xf>
    <xf numFmtId="1" fontId="0" fillId="0" borderId="0" xfId="0" applyNumberFormat="1" applyFont="1" applyBorder="1" applyProtection="1">
      <protection hidden="1"/>
    </xf>
    <xf numFmtId="0" fontId="0" fillId="0" borderId="0" xfId="0" applyFont="1" applyBorder="1"/>
    <xf numFmtId="49" fontId="1" fillId="0" borderId="0" xfId="0" applyNumberFormat="1" applyFont="1" applyProtection="1">
      <protection hidden="1"/>
    </xf>
    <xf numFmtId="0" fontId="1" fillId="0" borderId="0" xfId="0" applyFont="1"/>
    <xf numFmtId="0" fontId="0" fillId="0" borderId="5" xfId="0" applyBorder="1"/>
    <xf numFmtId="1" fontId="0" fillId="0" borderId="0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10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 applyProtection="1"/>
    <xf numFmtId="0" fontId="1" fillId="0" borderId="0" xfId="0" applyFont="1" applyBorder="1" applyProtection="1">
      <protection hidden="1"/>
    </xf>
    <xf numFmtId="0" fontId="1" fillId="0" borderId="0" xfId="0" applyFont="1" applyBorder="1"/>
    <xf numFmtId="0" fontId="0" fillId="3" borderId="2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strRef>
              <c:f>'resultater klasse'!$B$24:$L$24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9-10*</c:v>
                </c:pt>
              </c:strCache>
            </c:str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B4-4DC1-B56D-0C0A34B9172D}"/>
            </c:ext>
          </c:extLst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strRef>
              <c:f>'resultater klasse'!$B$24:$L$24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9-10*</c:v>
                </c:pt>
              </c:strCache>
            </c:str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B4-4DC1-B56D-0C0A34B9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90336"/>
        <c:axId val="323791872"/>
      </c:barChart>
      <c:catAx>
        <c:axId val="32379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791872"/>
        <c:crosses val="autoZero"/>
        <c:auto val="1"/>
        <c:lblAlgn val="ctr"/>
        <c:lblOffset val="100"/>
        <c:noMultiLvlLbl val="0"/>
      </c:catAx>
      <c:valAx>
        <c:axId val="3237918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379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klasse'!$A$3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val>
            <c:numRef>
              <c:f>'resultater klasse'!$B$3:$AN$3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AD-4FD3-910E-E0410E2FCFE9}"/>
            </c:ext>
          </c:extLst>
        </c:ser>
        <c:ser>
          <c:idx val="1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val>
            <c:numRef>
              <c:f>'resultater klasse'!$B$4:$AN$4</c:f>
              <c:numCache>
                <c:formatCode>General</c:formatCode>
                <c:ptCount val="39"/>
                <c:pt idx="0">
                  <c:v>97</c:v>
                </c:pt>
                <c:pt idx="1">
                  <c:v>96</c:v>
                </c:pt>
                <c:pt idx="2">
                  <c:v>95</c:v>
                </c:pt>
                <c:pt idx="3">
                  <c:v>92</c:v>
                </c:pt>
                <c:pt idx="4">
                  <c:v>87</c:v>
                </c:pt>
                <c:pt idx="5">
                  <c:v>96</c:v>
                </c:pt>
                <c:pt idx="6">
                  <c:v>75</c:v>
                </c:pt>
                <c:pt idx="7">
                  <c:v>93</c:v>
                </c:pt>
                <c:pt idx="8">
                  <c:v>84</c:v>
                </c:pt>
                <c:pt idx="9">
                  <c:v>30</c:v>
                </c:pt>
                <c:pt idx="10">
                  <c:v>76</c:v>
                </c:pt>
                <c:pt idx="11">
                  <c:v>98</c:v>
                </c:pt>
                <c:pt idx="12">
                  <c:v>98</c:v>
                </c:pt>
                <c:pt idx="13">
                  <c:v>99</c:v>
                </c:pt>
                <c:pt idx="14">
                  <c:v>98</c:v>
                </c:pt>
                <c:pt idx="15">
                  <c:v>96</c:v>
                </c:pt>
                <c:pt idx="16">
                  <c:v>94</c:v>
                </c:pt>
                <c:pt idx="17">
                  <c:v>82</c:v>
                </c:pt>
                <c:pt idx="18">
                  <c:v>75</c:v>
                </c:pt>
                <c:pt idx="19">
                  <c:v>93</c:v>
                </c:pt>
                <c:pt idx="20">
                  <c:v>97</c:v>
                </c:pt>
                <c:pt idx="21">
                  <c:v>95</c:v>
                </c:pt>
                <c:pt idx="22">
                  <c:v>86</c:v>
                </c:pt>
                <c:pt idx="23">
                  <c:v>94</c:v>
                </c:pt>
                <c:pt idx="24">
                  <c:v>79</c:v>
                </c:pt>
                <c:pt idx="25">
                  <c:v>57</c:v>
                </c:pt>
                <c:pt idx="26">
                  <c:v>39</c:v>
                </c:pt>
                <c:pt idx="27">
                  <c:v>83</c:v>
                </c:pt>
                <c:pt idx="28">
                  <c:v>87</c:v>
                </c:pt>
                <c:pt idx="29">
                  <c:v>69</c:v>
                </c:pt>
                <c:pt idx="30">
                  <c:v>64</c:v>
                </c:pt>
                <c:pt idx="31">
                  <c:v>94</c:v>
                </c:pt>
                <c:pt idx="32">
                  <c:v>89</c:v>
                </c:pt>
                <c:pt idx="33">
                  <c:v>94</c:v>
                </c:pt>
                <c:pt idx="34">
                  <c:v>78</c:v>
                </c:pt>
                <c:pt idx="35">
                  <c:v>90</c:v>
                </c:pt>
                <c:pt idx="36">
                  <c:v>81</c:v>
                </c:pt>
                <c:pt idx="37">
                  <c:v>86</c:v>
                </c:pt>
                <c:pt idx="38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AD-4FD3-910E-E0410E2FC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4944"/>
        <c:axId val="324036480"/>
      </c:barChart>
      <c:catAx>
        <c:axId val="3240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324036480"/>
        <c:crosses val="autoZero"/>
        <c:auto val="1"/>
        <c:lblAlgn val="ctr"/>
        <c:lblOffset val="100"/>
        <c:noMultiLvlLbl val="0"/>
      </c:catAx>
      <c:valAx>
        <c:axId val="324036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403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22</xdr:row>
      <xdr:rowOff>104775</xdr:rowOff>
    </xdr:from>
    <xdr:to>
      <xdr:col>37</xdr:col>
      <xdr:colOff>0</xdr:colOff>
      <xdr:row>36</xdr:row>
      <xdr:rowOff>171450</xdr:rowOff>
    </xdr:to>
    <xdr:graphicFrame macro="">
      <xdr:nvGraphicFramePr>
        <xdr:cNvPr id="311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61911</xdr:colOff>
      <xdr:row>4</xdr:row>
      <xdr:rowOff>180975</xdr:rowOff>
    </xdr:from>
    <xdr:to>
      <xdr:col>40</xdr:col>
      <xdr:colOff>19049</xdr:colOff>
      <xdr:row>20</xdr:row>
      <xdr:rowOff>104775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BQ43"/>
  <sheetViews>
    <sheetView tabSelected="1" zoomScaleNormal="100" workbookViewId="0">
      <selection activeCell="D4" sqref="D4:N4"/>
    </sheetView>
  </sheetViews>
  <sheetFormatPr defaultRowHeight="15" x14ac:dyDescent="0.25"/>
  <cols>
    <col min="1" max="1" width="2.375" customWidth="1"/>
    <col min="2" max="2" width="4.375" customWidth="1"/>
    <col min="3" max="3" width="15.75" customWidth="1"/>
    <col min="4" max="54" width="2.75" customWidth="1"/>
    <col min="55" max="59" width="9.125" customWidth="1"/>
    <col min="60" max="63" width="5.75" customWidth="1"/>
    <col min="64" max="64" width="2.875" customWidth="1"/>
    <col min="65" max="65" width="4.75" customWidth="1"/>
    <col min="66" max="66" width="9.625" customWidth="1"/>
    <col min="67" max="197" width="11.375" customWidth="1"/>
  </cols>
  <sheetData>
    <row r="1" spans="2:69" ht="15.75" thickBot="1" x14ac:dyDescent="0.3"/>
    <row r="2" spans="2:69" ht="15.75" thickBot="1" x14ac:dyDescent="0.3">
      <c r="C2" t="s">
        <v>131</v>
      </c>
      <c r="S2" s="81" t="s">
        <v>112</v>
      </c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4" spans="2:69" x14ac:dyDescent="0.25">
      <c r="C4" t="s">
        <v>0</v>
      </c>
      <c r="D4" s="84" t="s">
        <v>110</v>
      </c>
      <c r="E4" s="85"/>
      <c r="F4" s="85"/>
      <c r="G4" s="85"/>
      <c r="H4" s="85"/>
      <c r="I4" s="85"/>
      <c r="J4" s="85"/>
      <c r="K4" s="85"/>
      <c r="L4" s="85"/>
      <c r="M4" s="85"/>
      <c r="N4" s="86"/>
      <c r="O4" t="s">
        <v>1</v>
      </c>
      <c r="R4" s="79"/>
      <c r="S4" s="87"/>
      <c r="T4" s="87"/>
      <c r="U4" s="80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</row>
    <row r="5" spans="2:69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3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2:69" x14ac:dyDescent="0.25">
      <c r="B6" s="88" t="s">
        <v>111</v>
      </c>
      <c r="C6" s="89"/>
      <c r="D6" s="26"/>
      <c r="E6" s="27">
        <v>1</v>
      </c>
      <c r="F6" s="27">
        <v>2</v>
      </c>
      <c r="G6" s="27">
        <v>3</v>
      </c>
      <c r="H6" s="27">
        <v>4</v>
      </c>
      <c r="I6" s="27">
        <v>5</v>
      </c>
      <c r="J6" s="27">
        <v>6</v>
      </c>
      <c r="K6" s="27">
        <v>7</v>
      </c>
      <c r="L6" s="27">
        <v>8</v>
      </c>
      <c r="M6" s="27">
        <v>9</v>
      </c>
      <c r="N6" s="27">
        <v>10</v>
      </c>
      <c r="O6" s="27">
        <v>11</v>
      </c>
      <c r="P6" s="27">
        <v>12</v>
      </c>
      <c r="Q6" s="27">
        <v>13</v>
      </c>
      <c r="R6" s="27">
        <v>14</v>
      </c>
      <c r="S6" s="27">
        <v>15</v>
      </c>
      <c r="T6" s="27">
        <v>16</v>
      </c>
      <c r="U6" s="27">
        <v>17</v>
      </c>
      <c r="V6" s="27">
        <v>18</v>
      </c>
      <c r="W6" s="27">
        <v>19</v>
      </c>
      <c r="X6" s="27">
        <v>20</v>
      </c>
      <c r="Y6" s="27">
        <v>21</v>
      </c>
      <c r="Z6" s="27">
        <v>22</v>
      </c>
      <c r="AA6" s="27">
        <v>23</v>
      </c>
      <c r="AB6" s="27">
        <v>24</v>
      </c>
      <c r="AC6" s="27">
        <v>25</v>
      </c>
      <c r="AD6" s="27">
        <v>26</v>
      </c>
      <c r="AE6" s="27">
        <v>27</v>
      </c>
      <c r="AF6" s="27">
        <v>28</v>
      </c>
      <c r="AG6" s="27">
        <v>29</v>
      </c>
      <c r="AH6" s="27">
        <v>30</v>
      </c>
      <c r="AI6" s="27">
        <v>31</v>
      </c>
      <c r="AJ6" s="27">
        <v>32</v>
      </c>
      <c r="AK6" s="27">
        <v>33</v>
      </c>
      <c r="AL6" s="27">
        <v>34</v>
      </c>
      <c r="AM6" s="27">
        <v>35</v>
      </c>
      <c r="AN6" s="27">
        <v>36</v>
      </c>
      <c r="AO6" s="27">
        <v>37</v>
      </c>
      <c r="AP6" s="27">
        <v>38</v>
      </c>
      <c r="AQ6" s="27">
        <v>39</v>
      </c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69"/>
      <c r="BC6" s="69" t="s">
        <v>122</v>
      </c>
      <c r="BD6" s="69" t="s">
        <v>123</v>
      </c>
      <c r="BE6" s="69" t="s">
        <v>126</v>
      </c>
      <c r="BF6" s="69" t="s">
        <v>121</v>
      </c>
      <c r="BG6" s="69"/>
      <c r="BH6" s="69" t="s">
        <v>122</v>
      </c>
      <c r="BI6" s="69" t="s">
        <v>123</v>
      </c>
      <c r="BJ6" s="69" t="s">
        <v>126</v>
      </c>
      <c r="BK6" s="69" t="s">
        <v>121</v>
      </c>
      <c r="BL6" s="10"/>
      <c r="BM6" s="69"/>
      <c r="BN6" s="69" t="s">
        <v>5</v>
      </c>
      <c r="BO6" s="57"/>
      <c r="BP6" s="57"/>
      <c r="BQ6" s="57"/>
    </row>
    <row r="7" spans="2:69" x14ac:dyDescent="0.25">
      <c r="B7" s="79"/>
      <c r="C7" s="80"/>
      <c r="D7" s="76">
        <f>IF(B7&lt;&gt;"",1,0)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10">
        <f t="shared" ref="BC7:BC25" si="0">IF(B7&lt;&gt;"",21-SUM(E7:Y7),0)</f>
        <v>0</v>
      </c>
      <c r="BD7" s="10">
        <f>IF(B7&lt;&gt;"",10-SUM(Z7:AI7),0)</f>
        <v>0</v>
      </c>
      <c r="BE7" s="10">
        <f>IF(B7&lt;&gt;"",8-SUM(AJ7:AQ7),0)</f>
        <v>0</v>
      </c>
      <c r="BF7" s="10">
        <f>IF(B7&lt;&gt;"",SUM(BC7:BE7),0)</f>
        <v>0</v>
      </c>
      <c r="BG7" s="10"/>
      <c r="BH7" s="10" t="str">
        <f>IF(BC7&gt;16,"+",IF(BC7&gt;14,"o","-"))</f>
        <v>-</v>
      </c>
      <c r="BI7" s="10" t="str">
        <f>IF(BD7&gt;5,"+",IF(BD7&gt;4,"o","-"))</f>
        <v>-</v>
      </c>
      <c r="BJ7" s="10" t="str">
        <f>IF(BE7&gt;5,"+",IF(BE7&gt;4,"o","-"))</f>
        <v>-</v>
      </c>
      <c r="BK7" s="10" t="str">
        <f>IF(BF7&gt;30,"+",IF(BF7&gt;25,"o","-"))</f>
        <v>-</v>
      </c>
      <c r="BL7" s="10" t="str">
        <f>IF(BF7&gt;38,"9-10",IF(BF7&gt;37,"8",IF(BF7&gt;36,"7",IF(BF7&gt;35,"6",IF(BF7&gt;33,"5",IF(BF7&gt;32,"4",IF(BF7&gt;29,"3",IF(BF7&gt;26,"2",IF(BF7&gt;22,"1","0")))))))))</f>
        <v>0</v>
      </c>
      <c r="BM7" s="10" t="str">
        <f>IF(BF7&gt;24,"2",IF(BF7&gt;16,"1",IF(BF7&gt;0,"0","-")))</f>
        <v>-</v>
      </c>
      <c r="BN7" s="10" t="str">
        <f>IF(BF7&gt;0,BL7,BM7)</f>
        <v>-</v>
      </c>
      <c r="BO7" s="57"/>
      <c r="BP7" s="57"/>
      <c r="BQ7" s="57"/>
    </row>
    <row r="8" spans="2:69" x14ac:dyDescent="0.25">
      <c r="B8" s="79"/>
      <c r="C8" s="80"/>
      <c r="D8" s="76">
        <f t="shared" ref="D8:D34" si="1">IF(B8&lt;&gt;"",1,0)</f>
        <v>0</v>
      </c>
      <c r="E8" s="75"/>
      <c r="F8" s="75"/>
      <c r="G8" s="75"/>
      <c r="H8" s="75"/>
      <c r="I8" s="75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10">
        <f t="shared" si="0"/>
        <v>0</v>
      </c>
      <c r="BD8" s="10">
        <f t="shared" ref="BD8:BD34" si="2">IF(B8&lt;&gt;"",10-SUM(Z8:AI8),0)</f>
        <v>0</v>
      </c>
      <c r="BE8" s="10">
        <f t="shared" ref="BE8:BE34" si="3">IF(B8&lt;&gt;"",8-SUM(AJ8:AQ8),0)</f>
        <v>0</v>
      </c>
      <c r="BF8" s="10">
        <f t="shared" ref="BF8:BF34" si="4">IF(B8&lt;&gt;"",SUM(BC8:BE8),0)</f>
        <v>0</v>
      </c>
      <c r="BG8" s="10"/>
      <c r="BH8" s="10" t="str">
        <f t="shared" ref="BH8:BH34" si="5">IF(BC8&gt;16,"+",IF(BC8&gt;14,"o","-"))</f>
        <v>-</v>
      </c>
      <c r="BI8" s="10" t="str">
        <f t="shared" ref="BI8:BI34" si="6">IF(BD8&gt;5,"+",IF(BD8&gt;4,"o","-"))</f>
        <v>-</v>
      </c>
      <c r="BJ8" s="10" t="str">
        <f t="shared" ref="BJ8:BJ34" si="7">IF(BE8&gt;5,"+",IF(BE8&gt;4,"o","-"))</f>
        <v>-</v>
      </c>
      <c r="BK8" s="10" t="str">
        <f t="shared" ref="BK8:BK34" si="8">IF(BF8&gt;30,"+",IF(BF8&gt;25,"o","-"))</f>
        <v>-</v>
      </c>
      <c r="BL8" s="10" t="str">
        <f t="shared" ref="BL8:BL34" si="9">IF(BF8&gt;38,"9-10",IF(BF8&gt;37,"8",IF(BF8&gt;36,"7",IF(BF8&gt;35,"6",IF(BF8&gt;33,"5",IF(BF8&gt;32,"4",IF(BF8&gt;29,"3",IF(BF8&gt;26,"2",IF(BF8&gt;22,"1","0")))))))))</f>
        <v>0</v>
      </c>
      <c r="BM8" s="10" t="str">
        <f t="shared" ref="BM8:BM34" si="10">IF(BF8&gt;24,"2",IF(BF8&gt;16,"1",IF(BF8&gt;0,"0","-")))</f>
        <v>-</v>
      </c>
      <c r="BN8" s="10" t="str">
        <f t="shared" ref="BN8:BN34" si="11">IF(BF8&gt;0,BL8,BM8)</f>
        <v>-</v>
      </c>
      <c r="BO8" s="57"/>
      <c r="BP8" s="57"/>
      <c r="BQ8" s="57"/>
    </row>
    <row r="9" spans="2:69" x14ac:dyDescent="0.25">
      <c r="B9" s="79"/>
      <c r="C9" s="80"/>
      <c r="D9" s="76">
        <f t="shared" si="1"/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10">
        <f t="shared" si="0"/>
        <v>0</v>
      </c>
      <c r="BD9" s="10">
        <f t="shared" si="2"/>
        <v>0</v>
      </c>
      <c r="BE9" s="10">
        <f t="shared" si="3"/>
        <v>0</v>
      </c>
      <c r="BF9" s="10">
        <f t="shared" si="4"/>
        <v>0</v>
      </c>
      <c r="BG9" s="10"/>
      <c r="BH9" s="10" t="str">
        <f t="shared" si="5"/>
        <v>-</v>
      </c>
      <c r="BI9" s="10" t="str">
        <f t="shared" si="6"/>
        <v>-</v>
      </c>
      <c r="BJ9" s="10" t="str">
        <f t="shared" si="7"/>
        <v>-</v>
      </c>
      <c r="BK9" s="10" t="str">
        <f t="shared" si="8"/>
        <v>-</v>
      </c>
      <c r="BL9" s="10" t="str">
        <f t="shared" si="9"/>
        <v>0</v>
      </c>
      <c r="BM9" s="10" t="str">
        <f t="shared" si="10"/>
        <v>-</v>
      </c>
      <c r="BN9" s="10" t="str">
        <f t="shared" si="11"/>
        <v>-</v>
      </c>
      <c r="BO9" s="57"/>
      <c r="BP9" s="57"/>
      <c r="BQ9" s="57"/>
    </row>
    <row r="10" spans="2:69" x14ac:dyDescent="0.25">
      <c r="B10" s="79"/>
      <c r="C10" s="80"/>
      <c r="D10" s="76">
        <f t="shared" si="1"/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10">
        <f t="shared" si="0"/>
        <v>0</v>
      </c>
      <c r="BD10" s="10">
        <f t="shared" si="2"/>
        <v>0</v>
      </c>
      <c r="BE10" s="10">
        <f t="shared" si="3"/>
        <v>0</v>
      </c>
      <c r="BF10" s="10">
        <f t="shared" si="4"/>
        <v>0</v>
      </c>
      <c r="BG10" s="10"/>
      <c r="BH10" s="10" t="str">
        <f t="shared" si="5"/>
        <v>-</v>
      </c>
      <c r="BI10" s="10" t="str">
        <f t="shared" si="6"/>
        <v>-</v>
      </c>
      <c r="BJ10" s="10" t="str">
        <f t="shared" si="7"/>
        <v>-</v>
      </c>
      <c r="BK10" s="10" t="str">
        <f t="shared" si="8"/>
        <v>-</v>
      </c>
      <c r="BL10" s="10" t="str">
        <f t="shared" si="9"/>
        <v>0</v>
      </c>
      <c r="BM10" s="10" t="str">
        <f t="shared" si="10"/>
        <v>-</v>
      </c>
      <c r="BN10" s="10" t="str">
        <f t="shared" si="11"/>
        <v>-</v>
      </c>
      <c r="BO10" s="57"/>
      <c r="BP10" s="57"/>
      <c r="BQ10" s="57"/>
    </row>
    <row r="11" spans="2:69" x14ac:dyDescent="0.25">
      <c r="B11" s="79"/>
      <c r="C11" s="80"/>
      <c r="D11" s="76">
        <f t="shared" si="1"/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10">
        <f t="shared" si="0"/>
        <v>0</v>
      </c>
      <c r="BD11" s="10">
        <f t="shared" si="2"/>
        <v>0</v>
      </c>
      <c r="BE11" s="10">
        <f t="shared" si="3"/>
        <v>0</v>
      </c>
      <c r="BF11" s="10">
        <f t="shared" si="4"/>
        <v>0</v>
      </c>
      <c r="BG11" s="10"/>
      <c r="BH11" s="10" t="str">
        <f t="shared" si="5"/>
        <v>-</v>
      </c>
      <c r="BI11" s="10" t="str">
        <f t="shared" si="6"/>
        <v>-</v>
      </c>
      <c r="BJ11" s="10" t="str">
        <f t="shared" si="7"/>
        <v>-</v>
      </c>
      <c r="BK11" s="10" t="str">
        <f t="shared" si="8"/>
        <v>-</v>
      </c>
      <c r="BL11" s="10" t="str">
        <f t="shared" si="9"/>
        <v>0</v>
      </c>
      <c r="BM11" s="10" t="str">
        <f t="shared" si="10"/>
        <v>-</v>
      </c>
      <c r="BN11" s="10" t="str">
        <f t="shared" si="11"/>
        <v>-</v>
      </c>
      <c r="BO11" s="57"/>
      <c r="BP11" s="57"/>
      <c r="BQ11" s="57"/>
    </row>
    <row r="12" spans="2:69" x14ac:dyDescent="0.25">
      <c r="B12" s="79"/>
      <c r="C12" s="80"/>
      <c r="D12" s="76">
        <f t="shared" si="1"/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10">
        <f t="shared" si="0"/>
        <v>0</v>
      </c>
      <c r="BD12" s="10">
        <f t="shared" si="2"/>
        <v>0</v>
      </c>
      <c r="BE12" s="10">
        <f t="shared" si="3"/>
        <v>0</v>
      </c>
      <c r="BF12" s="10">
        <f t="shared" si="4"/>
        <v>0</v>
      </c>
      <c r="BG12" s="10"/>
      <c r="BH12" s="10" t="str">
        <f t="shared" si="5"/>
        <v>-</v>
      </c>
      <c r="BI12" s="10" t="str">
        <f t="shared" si="6"/>
        <v>-</v>
      </c>
      <c r="BJ12" s="10" t="str">
        <f t="shared" si="7"/>
        <v>-</v>
      </c>
      <c r="BK12" s="10" t="str">
        <f t="shared" si="8"/>
        <v>-</v>
      </c>
      <c r="BL12" s="10" t="str">
        <f t="shared" si="9"/>
        <v>0</v>
      </c>
      <c r="BM12" s="10" t="str">
        <f t="shared" si="10"/>
        <v>-</v>
      </c>
      <c r="BN12" s="10" t="str">
        <f t="shared" si="11"/>
        <v>-</v>
      </c>
      <c r="BO12" s="57"/>
      <c r="BP12" s="57"/>
      <c r="BQ12" s="57"/>
    </row>
    <row r="13" spans="2:69" x14ac:dyDescent="0.25">
      <c r="B13" s="79"/>
      <c r="C13" s="80"/>
      <c r="D13" s="76">
        <f t="shared" si="1"/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10">
        <f t="shared" si="0"/>
        <v>0</v>
      </c>
      <c r="BD13" s="10">
        <f t="shared" si="2"/>
        <v>0</v>
      </c>
      <c r="BE13" s="10">
        <f t="shared" si="3"/>
        <v>0</v>
      </c>
      <c r="BF13" s="10">
        <f t="shared" si="4"/>
        <v>0</v>
      </c>
      <c r="BG13" s="10"/>
      <c r="BH13" s="10" t="str">
        <f t="shared" si="5"/>
        <v>-</v>
      </c>
      <c r="BI13" s="10" t="str">
        <f t="shared" si="6"/>
        <v>-</v>
      </c>
      <c r="BJ13" s="10" t="str">
        <f t="shared" si="7"/>
        <v>-</v>
      </c>
      <c r="BK13" s="10" t="str">
        <f t="shared" si="8"/>
        <v>-</v>
      </c>
      <c r="BL13" s="10" t="str">
        <f t="shared" si="9"/>
        <v>0</v>
      </c>
      <c r="BM13" s="10" t="str">
        <f t="shared" si="10"/>
        <v>-</v>
      </c>
      <c r="BN13" s="10" t="str">
        <f t="shared" si="11"/>
        <v>-</v>
      </c>
      <c r="BO13" s="57"/>
      <c r="BP13" s="57"/>
      <c r="BQ13" s="57"/>
    </row>
    <row r="14" spans="2:69" x14ac:dyDescent="0.25">
      <c r="B14" s="79"/>
      <c r="C14" s="80"/>
      <c r="D14" s="76">
        <f t="shared" si="1"/>
        <v>0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10">
        <f t="shared" si="0"/>
        <v>0</v>
      </c>
      <c r="BD14" s="10">
        <f t="shared" si="2"/>
        <v>0</v>
      </c>
      <c r="BE14" s="10">
        <f t="shared" si="3"/>
        <v>0</v>
      </c>
      <c r="BF14" s="10">
        <f t="shared" si="4"/>
        <v>0</v>
      </c>
      <c r="BG14" s="10"/>
      <c r="BH14" s="10" t="str">
        <f t="shared" si="5"/>
        <v>-</v>
      </c>
      <c r="BI14" s="10" t="str">
        <f t="shared" si="6"/>
        <v>-</v>
      </c>
      <c r="BJ14" s="10" t="str">
        <f t="shared" si="7"/>
        <v>-</v>
      </c>
      <c r="BK14" s="10" t="str">
        <f t="shared" si="8"/>
        <v>-</v>
      </c>
      <c r="BL14" s="10" t="str">
        <f t="shared" si="9"/>
        <v>0</v>
      </c>
      <c r="BM14" s="10" t="str">
        <f t="shared" si="10"/>
        <v>-</v>
      </c>
      <c r="BN14" s="10" t="str">
        <f t="shared" si="11"/>
        <v>-</v>
      </c>
      <c r="BO14" s="57"/>
      <c r="BP14" s="57"/>
      <c r="BQ14" s="57"/>
    </row>
    <row r="15" spans="2:69" x14ac:dyDescent="0.25">
      <c r="B15" s="79"/>
      <c r="C15" s="80"/>
      <c r="D15" s="76">
        <f t="shared" si="1"/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10">
        <f t="shared" si="0"/>
        <v>0</v>
      </c>
      <c r="BD15" s="10">
        <f t="shared" si="2"/>
        <v>0</v>
      </c>
      <c r="BE15" s="10">
        <f t="shared" si="3"/>
        <v>0</v>
      </c>
      <c r="BF15" s="10">
        <f t="shared" si="4"/>
        <v>0</v>
      </c>
      <c r="BG15" s="10"/>
      <c r="BH15" s="10" t="str">
        <f t="shared" si="5"/>
        <v>-</v>
      </c>
      <c r="BI15" s="10" t="str">
        <f t="shared" si="6"/>
        <v>-</v>
      </c>
      <c r="BJ15" s="10" t="str">
        <f t="shared" si="7"/>
        <v>-</v>
      </c>
      <c r="BK15" s="10" t="str">
        <f t="shared" si="8"/>
        <v>-</v>
      </c>
      <c r="BL15" s="10" t="str">
        <f t="shared" si="9"/>
        <v>0</v>
      </c>
      <c r="BM15" s="10" t="str">
        <f t="shared" si="10"/>
        <v>-</v>
      </c>
      <c r="BN15" s="10" t="str">
        <f t="shared" si="11"/>
        <v>-</v>
      </c>
      <c r="BO15" s="57"/>
      <c r="BP15" s="57"/>
      <c r="BQ15" s="57"/>
    </row>
    <row r="16" spans="2:69" x14ac:dyDescent="0.25">
      <c r="B16" s="79"/>
      <c r="C16" s="80"/>
      <c r="D16" s="76">
        <f t="shared" si="1"/>
        <v>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10">
        <f t="shared" si="0"/>
        <v>0</v>
      </c>
      <c r="BD16" s="10">
        <f t="shared" si="2"/>
        <v>0</v>
      </c>
      <c r="BE16" s="10">
        <f t="shared" si="3"/>
        <v>0</v>
      </c>
      <c r="BF16" s="10">
        <f t="shared" si="4"/>
        <v>0</v>
      </c>
      <c r="BG16" s="10"/>
      <c r="BH16" s="10" t="str">
        <f t="shared" si="5"/>
        <v>-</v>
      </c>
      <c r="BI16" s="10" t="str">
        <f t="shared" si="6"/>
        <v>-</v>
      </c>
      <c r="BJ16" s="10" t="str">
        <f t="shared" si="7"/>
        <v>-</v>
      </c>
      <c r="BK16" s="10" t="str">
        <f t="shared" si="8"/>
        <v>-</v>
      </c>
      <c r="BL16" s="10" t="str">
        <f t="shared" si="9"/>
        <v>0</v>
      </c>
      <c r="BM16" s="10" t="str">
        <f t="shared" si="10"/>
        <v>-</v>
      </c>
      <c r="BN16" s="10" t="str">
        <f t="shared" si="11"/>
        <v>-</v>
      </c>
      <c r="BO16" s="57"/>
      <c r="BP16" s="57"/>
      <c r="BQ16" s="57"/>
    </row>
    <row r="17" spans="2:69" x14ac:dyDescent="0.25">
      <c r="B17" s="79"/>
      <c r="C17" s="80"/>
      <c r="D17" s="76">
        <f t="shared" si="1"/>
        <v>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10">
        <f t="shared" si="0"/>
        <v>0</v>
      </c>
      <c r="BD17" s="10">
        <f t="shared" si="2"/>
        <v>0</v>
      </c>
      <c r="BE17" s="10">
        <f t="shared" si="3"/>
        <v>0</v>
      </c>
      <c r="BF17" s="10">
        <f t="shared" si="4"/>
        <v>0</v>
      </c>
      <c r="BG17" s="10"/>
      <c r="BH17" s="10" t="str">
        <f t="shared" si="5"/>
        <v>-</v>
      </c>
      <c r="BI17" s="10" t="str">
        <f t="shared" si="6"/>
        <v>-</v>
      </c>
      <c r="BJ17" s="10" t="str">
        <f t="shared" si="7"/>
        <v>-</v>
      </c>
      <c r="BK17" s="10" t="str">
        <f t="shared" si="8"/>
        <v>-</v>
      </c>
      <c r="BL17" s="10" t="str">
        <f t="shared" si="9"/>
        <v>0</v>
      </c>
      <c r="BM17" s="10" t="str">
        <f t="shared" si="10"/>
        <v>-</v>
      </c>
      <c r="BN17" s="10" t="str">
        <f t="shared" si="11"/>
        <v>-</v>
      </c>
      <c r="BO17" s="57"/>
      <c r="BP17" s="57"/>
      <c r="BQ17" s="57"/>
    </row>
    <row r="18" spans="2:69" x14ac:dyDescent="0.25">
      <c r="B18" s="79"/>
      <c r="C18" s="80"/>
      <c r="D18" s="76">
        <f t="shared" si="1"/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10">
        <f t="shared" si="0"/>
        <v>0</v>
      </c>
      <c r="BD18" s="10">
        <f t="shared" si="2"/>
        <v>0</v>
      </c>
      <c r="BE18" s="10">
        <f t="shared" si="3"/>
        <v>0</v>
      </c>
      <c r="BF18" s="10">
        <f t="shared" si="4"/>
        <v>0</v>
      </c>
      <c r="BG18" s="10"/>
      <c r="BH18" s="10" t="str">
        <f t="shared" si="5"/>
        <v>-</v>
      </c>
      <c r="BI18" s="10" t="str">
        <f t="shared" si="6"/>
        <v>-</v>
      </c>
      <c r="BJ18" s="10" t="str">
        <f t="shared" si="7"/>
        <v>-</v>
      </c>
      <c r="BK18" s="10" t="str">
        <f t="shared" si="8"/>
        <v>-</v>
      </c>
      <c r="BL18" s="10" t="str">
        <f t="shared" si="9"/>
        <v>0</v>
      </c>
      <c r="BM18" s="10" t="str">
        <f t="shared" si="10"/>
        <v>-</v>
      </c>
      <c r="BN18" s="10" t="str">
        <f t="shared" si="11"/>
        <v>-</v>
      </c>
      <c r="BO18" s="57"/>
      <c r="BP18" s="57"/>
      <c r="BQ18" s="57"/>
    </row>
    <row r="19" spans="2:69" x14ac:dyDescent="0.25">
      <c r="B19" s="79"/>
      <c r="C19" s="80"/>
      <c r="D19" s="76">
        <f t="shared" si="1"/>
        <v>0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10">
        <f t="shared" si="0"/>
        <v>0</v>
      </c>
      <c r="BD19" s="10">
        <f t="shared" si="2"/>
        <v>0</v>
      </c>
      <c r="BE19" s="10">
        <f t="shared" si="3"/>
        <v>0</v>
      </c>
      <c r="BF19" s="10">
        <f t="shared" si="4"/>
        <v>0</v>
      </c>
      <c r="BG19" s="10"/>
      <c r="BH19" s="10" t="str">
        <f t="shared" si="5"/>
        <v>-</v>
      </c>
      <c r="BI19" s="10" t="str">
        <f t="shared" si="6"/>
        <v>-</v>
      </c>
      <c r="BJ19" s="10" t="str">
        <f t="shared" si="7"/>
        <v>-</v>
      </c>
      <c r="BK19" s="10" t="str">
        <f t="shared" si="8"/>
        <v>-</v>
      </c>
      <c r="BL19" s="10" t="str">
        <f t="shared" si="9"/>
        <v>0</v>
      </c>
      <c r="BM19" s="10" t="str">
        <f t="shared" si="10"/>
        <v>-</v>
      </c>
      <c r="BN19" s="10" t="str">
        <f t="shared" si="11"/>
        <v>-</v>
      </c>
      <c r="BO19" s="57"/>
      <c r="BP19" s="57"/>
      <c r="BQ19" s="57"/>
    </row>
    <row r="20" spans="2:69" x14ac:dyDescent="0.25">
      <c r="B20" s="79"/>
      <c r="C20" s="80"/>
      <c r="D20" s="76">
        <f t="shared" si="1"/>
        <v>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10">
        <f t="shared" si="0"/>
        <v>0</v>
      </c>
      <c r="BD20" s="10">
        <f t="shared" si="2"/>
        <v>0</v>
      </c>
      <c r="BE20" s="10">
        <f t="shared" si="3"/>
        <v>0</v>
      </c>
      <c r="BF20" s="10">
        <f t="shared" si="4"/>
        <v>0</v>
      </c>
      <c r="BG20" s="10"/>
      <c r="BH20" s="10" t="str">
        <f t="shared" si="5"/>
        <v>-</v>
      </c>
      <c r="BI20" s="10" t="str">
        <f t="shared" si="6"/>
        <v>-</v>
      </c>
      <c r="BJ20" s="10" t="str">
        <f t="shared" si="7"/>
        <v>-</v>
      </c>
      <c r="BK20" s="10" t="str">
        <f t="shared" si="8"/>
        <v>-</v>
      </c>
      <c r="BL20" s="10" t="str">
        <f t="shared" si="9"/>
        <v>0</v>
      </c>
      <c r="BM20" s="10" t="str">
        <f t="shared" si="10"/>
        <v>-</v>
      </c>
      <c r="BN20" s="10" t="str">
        <f t="shared" si="11"/>
        <v>-</v>
      </c>
      <c r="BO20" s="57"/>
      <c r="BP20" s="57"/>
      <c r="BQ20" s="57"/>
    </row>
    <row r="21" spans="2:69" x14ac:dyDescent="0.25">
      <c r="B21" s="79"/>
      <c r="C21" s="80"/>
      <c r="D21" s="76">
        <f t="shared" si="1"/>
        <v>0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10">
        <f t="shared" si="0"/>
        <v>0</v>
      </c>
      <c r="BD21" s="10">
        <f t="shared" si="2"/>
        <v>0</v>
      </c>
      <c r="BE21" s="10">
        <f t="shared" si="3"/>
        <v>0</v>
      </c>
      <c r="BF21" s="10">
        <f t="shared" si="4"/>
        <v>0</v>
      </c>
      <c r="BG21" s="10"/>
      <c r="BH21" s="10" t="str">
        <f t="shared" si="5"/>
        <v>-</v>
      </c>
      <c r="BI21" s="10" t="str">
        <f t="shared" si="6"/>
        <v>-</v>
      </c>
      <c r="BJ21" s="10" t="str">
        <f t="shared" si="7"/>
        <v>-</v>
      </c>
      <c r="BK21" s="10" t="str">
        <f t="shared" si="8"/>
        <v>-</v>
      </c>
      <c r="BL21" s="10" t="str">
        <f t="shared" si="9"/>
        <v>0</v>
      </c>
      <c r="BM21" s="10" t="str">
        <f t="shared" si="10"/>
        <v>-</v>
      </c>
      <c r="BN21" s="10" t="str">
        <f t="shared" si="11"/>
        <v>-</v>
      </c>
      <c r="BO21" s="57"/>
      <c r="BP21" s="57"/>
      <c r="BQ21" s="57"/>
    </row>
    <row r="22" spans="2:69" x14ac:dyDescent="0.25">
      <c r="B22" s="79"/>
      <c r="C22" s="80"/>
      <c r="D22" s="76">
        <f t="shared" si="1"/>
        <v>0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10">
        <f t="shared" si="0"/>
        <v>0</v>
      </c>
      <c r="BD22" s="10">
        <f t="shared" si="2"/>
        <v>0</v>
      </c>
      <c r="BE22" s="10">
        <f t="shared" si="3"/>
        <v>0</v>
      </c>
      <c r="BF22" s="10">
        <f t="shared" si="4"/>
        <v>0</v>
      </c>
      <c r="BG22" s="10"/>
      <c r="BH22" s="10" t="str">
        <f t="shared" si="5"/>
        <v>-</v>
      </c>
      <c r="BI22" s="10" t="str">
        <f t="shared" si="6"/>
        <v>-</v>
      </c>
      <c r="BJ22" s="10" t="str">
        <f t="shared" si="7"/>
        <v>-</v>
      </c>
      <c r="BK22" s="10" t="str">
        <f t="shared" si="8"/>
        <v>-</v>
      </c>
      <c r="BL22" s="10" t="str">
        <f t="shared" si="9"/>
        <v>0</v>
      </c>
      <c r="BM22" s="10" t="str">
        <f t="shared" si="10"/>
        <v>-</v>
      </c>
      <c r="BN22" s="10" t="str">
        <f t="shared" si="11"/>
        <v>-</v>
      </c>
      <c r="BO22" s="57"/>
      <c r="BP22" s="57"/>
      <c r="BQ22" s="57"/>
    </row>
    <row r="23" spans="2:69" x14ac:dyDescent="0.25">
      <c r="B23" s="79"/>
      <c r="C23" s="80"/>
      <c r="D23" s="76">
        <f t="shared" si="1"/>
        <v>0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10">
        <f t="shared" si="0"/>
        <v>0</v>
      </c>
      <c r="BD23" s="10">
        <f t="shared" si="2"/>
        <v>0</v>
      </c>
      <c r="BE23" s="10">
        <f t="shared" si="3"/>
        <v>0</v>
      </c>
      <c r="BF23" s="10">
        <f t="shared" si="4"/>
        <v>0</v>
      </c>
      <c r="BG23" s="10"/>
      <c r="BH23" s="10" t="str">
        <f t="shared" si="5"/>
        <v>-</v>
      </c>
      <c r="BI23" s="10" t="str">
        <f t="shared" si="6"/>
        <v>-</v>
      </c>
      <c r="BJ23" s="10" t="str">
        <f t="shared" si="7"/>
        <v>-</v>
      </c>
      <c r="BK23" s="10" t="str">
        <f t="shared" si="8"/>
        <v>-</v>
      </c>
      <c r="BL23" s="10" t="str">
        <f t="shared" si="9"/>
        <v>0</v>
      </c>
      <c r="BM23" s="10" t="str">
        <f t="shared" si="10"/>
        <v>-</v>
      </c>
      <c r="BN23" s="10" t="str">
        <f t="shared" si="11"/>
        <v>-</v>
      </c>
      <c r="BO23" s="57"/>
      <c r="BP23" s="57"/>
      <c r="BQ23" s="57"/>
    </row>
    <row r="24" spans="2:69" x14ac:dyDescent="0.25">
      <c r="B24" s="79"/>
      <c r="C24" s="80"/>
      <c r="D24" s="76">
        <f t="shared" si="1"/>
        <v>0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10">
        <f t="shared" si="0"/>
        <v>0</v>
      </c>
      <c r="BD24" s="10">
        <f t="shared" si="2"/>
        <v>0</v>
      </c>
      <c r="BE24" s="10">
        <f t="shared" si="3"/>
        <v>0</v>
      </c>
      <c r="BF24" s="10">
        <f t="shared" si="4"/>
        <v>0</v>
      </c>
      <c r="BG24" s="10"/>
      <c r="BH24" s="10" t="str">
        <f t="shared" si="5"/>
        <v>-</v>
      </c>
      <c r="BI24" s="10" t="str">
        <f t="shared" si="6"/>
        <v>-</v>
      </c>
      <c r="BJ24" s="10" t="str">
        <f t="shared" si="7"/>
        <v>-</v>
      </c>
      <c r="BK24" s="10" t="str">
        <f t="shared" si="8"/>
        <v>-</v>
      </c>
      <c r="BL24" s="10" t="str">
        <f t="shared" si="9"/>
        <v>0</v>
      </c>
      <c r="BM24" s="10" t="str">
        <f t="shared" si="10"/>
        <v>-</v>
      </c>
      <c r="BN24" s="10" t="str">
        <f t="shared" si="11"/>
        <v>-</v>
      </c>
      <c r="BO24" s="57"/>
      <c r="BP24" s="57"/>
      <c r="BQ24" s="57"/>
    </row>
    <row r="25" spans="2:69" x14ac:dyDescent="0.25">
      <c r="B25" s="79"/>
      <c r="C25" s="80"/>
      <c r="D25" s="76">
        <f t="shared" si="1"/>
        <v>0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10">
        <f t="shared" si="0"/>
        <v>0</v>
      </c>
      <c r="BD25" s="10">
        <f t="shared" si="2"/>
        <v>0</v>
      </c>
      <c r="BE25" s="10">
        <f t="shared" si="3"/>
        <v>0</v>
      </c>
      <c r="BF25" s="10">
        <f t="shared" si="4"/>
        <v>0</v>
      </c>
      <c r="BG25" s="10"/>
      <c r="BH25" s="10" t="str">
        <f t="shared" si="5"/>
        <v>-</v>
      </c>
      <c r="BI25" s="10" t="str">
        <f t="shared" si="6"/>
        <v>-</v>
      </c>
      <c r="BJ25" s="10" t="str">
        <f t="shared" si="7"/>
        <v>-</v>
      </c>
      <c r="BK25" s="10" t="str">
        <f t="shared" si="8"/>
        <v>-</v>
      </c>
      <c r="BL25" s="10" t="str">
        <f t="shared" si="9"/>
        <v>0</v>
      </c>
      <c r="BM25" s="10" t="str">
        <f t="shared" si="10"/>
        <v>-</v>
      </c>
      <c r="BN25" s="10" t="str">
        <f t="shared" si="11"/>
        <v>-</v>
      </c>
      <c r="BO25" s="57"/>
      <c r="BP25" s="57"/>
      <c r="BQ25" s="57"/>
    </row>
    <row r="26" spans="2:69" x14ac:dyDescent="0.25">
      <c r="B26" s="79"/>
      <c r="C26" s="80"/>
      <c r="D26" s="76">
        <f t="shared" si="1"/>
        <v>0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10">
        <f t="shared" ref="BC26:BC34" si="12">IF(B26&lt;&gt;"",21-SUM(E26:Y26),0)</f>
        <v>0</v>
      </c>
      <c r="BD26" s="10">
        <f t="shared" si="2"/>
        <v>0</v>
      </c>
      <c r="BE26" s="10">
        <f t="shared" si="3"/>
        <v>0</v>
      </c>
      <c r="BF26" s="10">
        <f t="shared" si="4"/>
        <v>0</v>
      </c>
      <c r="BG26" s="10"/>
      <c r="BH26" s="10" t="str">
        <f t="shared" si="5"/>
        <v>-</v>
      </c>
      <c r="BI26" s="10" t="str">
        <f t="shared" si="6"/>
        <v>-</v>
      </c>
      <c r="BJ26" s="10" t="str">
        <f t="shared" si="7"/>
        <v>-</v>
      </c>
      <c r="BK26" s="10" t="str">
        <f t="shared" si="8"/>
        <v>-</v>
      </c>
      <c r="BL26" s="10" t="str">
        <f t="shared" si="9"/>
        <v>0</v>
      </c>
      <c r="BM26" s="10" t="str">
        <f t="shared" si="10"/>
        <v>-</v>
      </c>
      <c r="BN26" s="10" t="str">
        <f t="shared" si="11"/>
        <v>-</v>
      </c>
      <c r="BO26" s="57"/>
      <c r="BP26" s="57"/>
      <c r="BQ26" s="57"/>
    </row>
    <row r="27" spans="2:69" x14ac:dyDescent="0.25">
      <c r="B27" s="79"/>
      <c r="C27" s="80"/>
      <c r="D27" s="76">
        <f t="shared" si="1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10">
        <f t="shared" si="12"/>
        <v>0</v>
      </c>
      <c r="BD27" s="10">
        <f t="shared" si="2"/>
        <v>0</v>
      </c>
      <c r="BE27" s="10">
        <f t="shared" si="3"/>
        <v>0</v>
      </c>
      <c r="BF27" s="10">
        <f t="shared" si="4"/>
        <v>0</v>
      </c>
      <c r="BG27" s="10"/>
      <c r="BH27" s="10" t="str">
        <f t="shared" si="5"/>
        <v>-</v>
      </c>
      <c r="BI27" s="10" t="str">
        <f t="shared" si="6"/>
        <v>-</v>
      </c>
      <c r="BJ27" s="10" t="str">
        <f t="shared" si="7"/>
        <v>-</v>
      </c>
      <c r="BK27" s="10" t="str">
        <f t="shared" si="8"/>
        <v>-</v>
      </c>
      <c r="BL27" s="10" t="str">
        <f t="shared" si="9"/>
        <v>0</v>
      </c>
      <c r="BM27" s="10" t="str">
        <f t="shared" si="10"/>
        <v>-</v>
      </c>
      <c r="BN27" s="10" t="str">
        <f t="shared" si="11"/>
        <v>-</v>
      </c>
      <c r="BO27" s="57"/>
      <c r="BP27" s="57"/>
      <c r="BQ27" s="57"/>
    </row>
    <row r="28" spans="2:69" x14ac:dyDescent="0.25">
      <c r="B28" s="79"/>
      <c r="C28" s="80"/>
      <c r="D28" s="76">
        <f t="shared" si="1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10">
        <f t="shared" si="12"/>
        <v>0</v>
      </c>
      <c r="BD28" s="10">
        <f t="shared" si="2"/>
        <v>0</v>
      </c>
      <c r="BE28" s="10">
        <f t="shared" si="3"/>
        <v>0</v>
      </c>
      <c r="BF28" s="10">
        <f t="shared" si="4"/>
        <v>0</v>
      </c>
      <c r="BG28" s="10"/>
      <c r="BH28" s="10" t="str">
        <f t="shared" si="5"/>
        <v>-</v>
      </c>
      <c r="BI28" s="10" t="str">
        <f t="shared" si="6"/>
        <v>-</v>
      </c>
      <c r="BJ28" s="10" t="str">
        <f t="shared" si="7"/>
        <v>-</v>
      </c>
      <c r="BK28" s="10" t="str">
        <f t="shared" si="8"/>
        <v>-</v>
      </c>
      <c r="BL28" s="10" t="str">
        <f t="shared" si="9"/>
        <v>0</v>
      </c>
      <c r="BM28" s="10" t="str">
        <f t="shared" si="10"/>
        <v>-</v>
      </c>
      <c r="BN28" s="10" t="str">
        <f t="shared" si="11"/>
        <v>-</v>
      </c>
      <c r="BO28" s="57"/>
      <c r="BP28" s="57"/>
      <c r="BQ28" s="57"/>
    </row>
    <row r="29" spans="2:69" x14ac:dyDescent="0.25">
      <c r="B29" s="79"/>
      <c r="C29" s="80"/>
      <c r="D29" s="76">
        <f t="shared" si="1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10">
        <f t="shared" si="12"/>
        <v>0</v>
      </c>
      <c r="BD29" s="10">
        <f t="shared" si="2"/>
        <v>0</v>
      </c>
      <c r="BE29" s="10">
        <f t="shared" si="3"/>
        <v>0</v>
      </c>
      <c r="BF29" s="10">
        <f t="shared" si="4"/>
        <v>0</v>
      </c>
      <c r="BG29" s="10"/>
      <c r="BH29" s="10" t="str">
        <f t="shared" si="5"/>
        <v>-</v>
      </c>
      <c r="BI29" s="10" t="str">
        <f t="shared" si="6"/>
        <v>-</v>
      </c>
      <c r="BJ29" s="10" t="str">
        <f t="shared" si="7"/>
        <v>-</v>
      </c>
      <c r="BK29" s="10" t="str">
        <f t="shared" si="8"/>
        <v>-</v>
      </c>
      <c r="BL29" s="10" t="str">
        <f t="shared" si="9"/>
        <v>0</v>
      </c>
      <c r="BM29" s="10" t="str">
        <f t="shared" si="10"/>
        <v>-</v>
      </c>
      <c r="BN29" s="10" t="str">
        <f t="shared" si="11"/>
        <v>-</v>
      </c>
      <c r="BO29" s="57"/>
      <c r="BP29" s="57"/>
      <c r="BQ29" s="57"/>
    </row>
    <row r="30" spans="2:69" x14ac:dyDescent="0.25">
      <c r="B30" s="79"/>
      <c r="C30" s="80"/>
      <c r="D30" s="76">
        <f t="shared" si="1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10">
        <f t="shared" si="12"/>
        <v>0</v>
      </c>
      <c r="BD30" s="10">
        <f t="shared" si="2"/>
        <v>0</v>
      </c>
      <c r="BE30" s="10">
        <f t="shared" si="3"/>
        <v>0</v>
      </c>
      <c r="BF30" s="10">
        <f t="shared" si="4"/>
        <v>0</v>
      </c>
      <c r="BG30" s="10"/>
      <c r="BH30" s="10" t="str">
        <f t="shared" si="5"/>
        <v>-</v>
      </c>
      <c r="BI30" s="10" t="str">
        <f t="shared" si="6"/>
        <v>-</v>
      </c>
      <c r="BJ30" s="10" t="str">
        <f t="shared" si="7"/>
        <v>-</v>
      </c>
      <c r="BK30" s="10" t="str">
        <f t="shared" si="8"/>
        <v>-</v>
      </c>
      <c r="BL30" s="10" t="str">
        <f t="shared" si="9"/>
        <v>0</v>
      </c>
      <c r="BM30" s="10" t="str">
        <f t="shared" si="10"/>
        <v>-</v>
      </c>
      <c r="BN30" s="10" t="str">
        <f t="shared" si="11"/>
        <v>-</v>
      </c>
      <c r="BO30" s="57"/>
      <c r="BP30" s="57"/>
      <c r="BQ30" s="57"/>
    </row>
    <row r="31" spans="2:69" x14ac:dyDescent="0.25">
      <c r="B31" s="79"/>
      <c r="C31" s="80"/>
      <c r="D31" s="76">
        <f t="shared" si="1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10">
        <f t="shared" si="12"/>
        <v>0</v>
      </c>
      <c r="BD31" s="10">
        <f t="shared" si="2"/>
        <v>0</v>
      </c>
      <c r="BE31" s="10">
        <f t="shared" si="3"/>
        <v>0</v>
      </c>
      <c r="BF31" s="10">
        <f t="shared" si="4"/>
        <v>0</v>
      </c>
      <c r="BG31" s="10"/>
      <c r="BH31" s="10" t="str">
        <f t="shared" si="5"/>
        <v>-</v>
      </c>
      <c r="BI31" s="10" t="str">
        <f t="shared" si="6"/>
        <v>-</v>
      </c>
      <c r="BJ31" s="10" t="str">
        <f t="shared" si="7"/>
        <v>-</v>
      </c>
      <c r="BK31" s="10" t="str">
        <f t="shared" si="8"/>
        <v>-</v>
      </c>
      <c r="BL31" s="10" t="str">
        <f t="shared" si="9"/>
        <v>0</v>
      </c>
      <c r="BM31" s="10" t="str">
        <f t="shared" si="10"/>
        <v>-</v>
      </c>
      <c r="BN31" s="10" t="str">
        <f t="shared" si="11"/>
        <v>-</v>
      </c>
      <c r="BO31" s="57"/>
      <c r="BP31" s="57"/>
      <c r="BQ31" s="57"/>
    </row>
    <row r="32" spans="2:69" x14ac:dyDescent="0.25">
      <c r="B32" s="79"/>
      <c r="C32" s="80"/>
      <c r="D32" s="76">
        <f t="shared" si="1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10">
        <f t="shared" si="12"/>
        <v>0</v>
      </c>
      <c r="BD32" s="10">
        <f t="shared" si="2"/>
        <v>0</v>
      </c>
      <c r="BE32" s="10">
        <f t="shared" si="3"/>
        <v>0</v>
      </c>
      <c r="BF32" s="10">
        <f t="shared" si="4"/>
        <v>0</v>
      </c>
      <c r="BG32" s="10"/>
      <c r="BH32" s="10" t="str">
        <f t="shared" si="5"/>
        <v>-</v>
      </c>
      <c r="BI32" s="10" t="str">
        <f t="shared" si="6"/>
        <v>-</v>
      </c>
      <c r="BJ32" s="10" t="str">
        <f t="shared" si="7"/>
        <v>-</v>
      </c>
      <c r="BK32" s="10" t="str">
        <f t="shared" si="8"/>
        <v>-</v>
      </c>
      <c r="BL32" s="10" t="str">
        <f t="shared" si="9"/>
        <v>0</v>
      </c>
      <c r="BM32" s="10" t="str">
        <f t="shared" si="10"/>
        <v>-</v>
      </c>
      <c r="BN32" s="10" t="str">
        <f t="shared" si="11"/>
        <v>-</v>
      </c>
      <c r="BO32" s="57"/>
      <c r="BP32" s="57"/>
      <c r="BQ32" s="57"/>
    </row>
    <row r="33" spans="2:69" x14ac:dyDescent="0.25">
      <c r="B33" s="79"/>
      <c r="C33" s="80"/>
      <c r="D33" s="76">
        <f t="shared" si="1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10">
        <f t="shared" si="12"/>
        <v>0</v>
      </c>
      <c r="BD33" s="10">
        <f t="shared" si="2"/>
        <v>0</v>
      </c>
      <c r="BE33" s="10">
        <f t="shared" si="3"/>
        <v>0</v>
      </c>
      <c r="BF33" s="10">
        <f t="shared" si="4"/>
        <v>0</v>
      </c>
      <c r="BG33" s="10"/>
      <c r="BH33" s="10" t="str">
        <f t="shared" si="5"/>
        <v>-</v>
      </c>
      <c r="BI33" s="10" t="str">
        <f t="shared" si="6"/>
        <v>-</v>
      </c>
      <c r="BJ33" s="10" t="str">
        <f t="shared" si="7"/>
        <v>-</v>
      </c>
      <c r="BK33" s="10" t="str">
        <f t="shared" si="8"/>
        <v>-</v>
      </c>
      <c r="BL33" s="10" t="str">
        <f t="shared" si="9"/>
        <v>0</v>
      </c>
      <c r="BM33" s="10" t="str">
        <f t="shared" si="10"/>
        <v>-</v>
      </c>
      <c r="BN33" s="10" t="str">
        <f t="shared" si="11"/>
        <v>-</v>
      </c>
      <c r="BO33" s="57"/>
      <c r="BP33" s="57"/>
      <c r="BQ33" s="57"/>
    </row>
    <row r="34" spans="2:69" x14ac:dyDescent="0.25">
      <c r="B34" s="79"/>
      <c r="C34" s="80"/>
      <c r="D34" s="76">
        <f t="shared" si="1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10">
        <f t="shared" si="12"/>
        <v>0</v>
      </c>
      <c r="BD34" s="10">
        <f t="shared" si="2"/>
        <v>0</v>
      </c>
      <c r="BE34" s="10">
        <f t="shared" si="3"/>
        <v>0</v>
      </c>
      <c r="BF34" s="10">
        <f t="shared" si="4"/>
        <v>0</v>
      </c>
      <c r="BG34" s="10"/>
      <c r="BH34" s="10" t="str">
        <f t="shared" si="5"/>
        <v>-</v>
      </c>
      <c r="BI34" s="10" t="str">
        <f t="shared" si="6"/>
        <v>-</v>
      </c>
      <c r="BJ34" s="10" t="str">
        <f t="shared" si="7"/>
        <v>-</v>
      </c>
      <c r="BK34" s="10" t="str">
        <f t="shared" si="8"/>
        <v>-</v>
      </c>
      <c r="BL34" s="10" t="str">
        <f t="shared" si="9"/>
        <v>0</v>
      </c>
      <c r="BM34" s="10" t="str">
        <f t="shared" si="10"/>
        <v>-</v>
      </c>
      <c r="BN34" s="10" t="str">
        <f t="shared" si="11"/>
        <v>-</v>
      </c>
      <c r="BO34" s="57"/>
      <c r="BP34" s="57"/>
      <c r="BQ34" s="57"/>
    </row>
    <row r="35" spans="2:69" x14ac:dyDescent="0.25">
      <c r="B35" s="25" t="s">
        <v>4</v>
      </c>
      <c r="C35" s="26"/>
      <c r="D35" s="73">
        <f>SUM(D7:D34)</f>
        <v>0</v>
      </c>
      <c r="E35" s="27">
        <f>$D$35-SUM(E7:E34)</f>
        <v>0</v>
      </c>
      <c r="F35" s="27">
        <f t="shared" ref="F35:AQ35" si="13">$D$35-SUM(F7:F34)</f>
        <v>0</v>
      </c>
      <c r="G35" s="27">
        <f t="shared" si="13"/>
        <v>0</v>
      </c>
      <c r="H35" s="27">
        <f t="shared" si="13"/>
        <v>0</v>
      </c>
      <c r="I35" s="27">
        <f t="shared" si="13"/>
        <v>0</v>
      </c>
      <c r="J35" s="27">
        <f t="shared" si="13"/>
        <v>0</v>
      </c>
      <c r="K35" s="27">
        <f t="shared" si="13"/>
        <v>0</v>
      </c>
      <c r="L35" s="27">
        <f t="shared" si="13"/>
        <v>0</v>
      </c>
      <c r="M35" s="27">
        <f t="shared" si="13"/>
        <v>0</v>
      </c>
      <c r="N35" s="27">
        <f t="shared" si="13"/>
        <v>0</v>
      </c>
      <c r="O35" s="27">
        <f t="shared" si="13"/>
        <v>0</v>
      </c>
      <c r="P35" s="27">
        <f t="shared" si="13"/>
        <v>0</v>
      </c>
      <c r="Q35" s="27">
        <f t="shared" si="13"/>
        <v>0</v>
      </c>
      <c r="R35" s="27">
        <f t="shared" si="13"/>
        <v>0</v>
      </c>
      <c r="S35" s="27">
        <f t="shared" si="13"/>
        <v>0</v>
      </c>
      <c r="T35" s="27">
        <f t="shared" si="13"/>
        <v>0</v>
      </c>
      <c r="U35" s="27">
        <f t="shared" si="13"/>
        <v>0</v>
      </c>
      <c r="V35" s="27">
        <f t="shared" si="13"/>
        <v>0</v>
      </c>
      <c r="W35" s="27">
        <f t="shared" si="13"/>
        <v>0</v>
      </c>
      <c r="X35" s="27">
        <f t="shared" si="13"/>
        <v>0</v>
      </c>
      <c r="Y35" s="27">
        <f t="shared" si="13"/>
        <v>0</v>
      </c>
      <c r="Z35" s="27">
        <f t="shared" si="13"/>
        <v>0</v>
      </c>
      <c r="AA35" s="27">
        <f t="shared" si="13"/>
        <v>0</v>
      </c>
      <c r="AB35" s="27">
        <f t="shared" si="13"/>
        <v>0</v>
      </c>
      <c r="AC35" s="27">
        <f t="shared" si="13"/>
        <v>0</v>
      </c>
      <c r="AD35" s="27">
        <f t="shared" si="13"/>
        <v>0</v>
      </c>
      <c r="AE35" s="27">
        <f t="shared" si="13"/>
        <v>0</v>
      </c>
      <c r="AF35" s="27">
        <f t="shared" si="13"/>
        <v>0</v>
      </c>
      <c r="AG35" s="27">
        <f t="shared" si="13"/>
        <v>0</v>
      </c>
      <c r="AH35" s="27">
        <f t="shared" si="13"/>
        <v>0</v>
      </c>
      <c r="AI35" s="27">
        <f t="shared" si="13"/>
        <v>0</v>
      </c>
      <c r="AJ35" s="27">
        <f t="shared" si="13"/>
        <v>0</v>
      </c>
      <c r="AK35" s="27">
        <f t="shared" si="13"/>
        <v>0</v>
      </c>
      <c r="AL35" s="27">
        <f t="shared" si="13"/>
        <v>0</v>
      </c>
      <c r="AM35" s="27">
        <f t="shared" si="13"/>
        <v>0</v>
      </c>
      <c r="AN35" s="27">
        <f t="shared" si="13"/>
        <v>0</v>
      </c>
      <c r="AO35" s="27">
        <f t="shared" si="13"/>
        <v>0</v>
      </c>
      <c r="AP35" s="27">
        <f t="shared" si="13"/>
        <v>0</v>
      </c>
      <c r="AQ35" s="27">
        <f t="shared" si="13"/>
        <v>0</v>
      </c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7"/>
      <c r="BP35" s="57"/>
      <c r="BQ35" s="57"/>
    </row>
    <row r="36" spans="2:69" x14ac:dyDescent="0.25">
      <c r="B36" s="28" t="s">
        <v>7</v>
      </c>
      <c r="C36" s="29"/>
      <c r="D36" s="30"/>
      <c r="E36" s="31" t="e">
        <f>E35/$D$35*100</f>
        <v>#DIV/0!</v>
      </c>
      <c r="F36" s="31" t="e">
        <f t="shared" ref="F36:AQ36" si="14">F35/$D$35*100</f>
        <v>#DIV/0!</v>
      </c>
      <c r="G36" s="31" t="e">
        <f t="shared" si="14"/>
        <v>#DIV/0!</v>
      </c>
      <c r="H36" s="31" t="e">
        <f t="shared" si="14"/>
        <v>#DIV/0!</v>
      </c>
      <c r="I36" s="31" t="e">
        <f t="shared" si="14"/>
        <v>#DIV/0!</v>
      </c>
      <c r="J36" s="31" t="e">
        <f t="shared" si="14"/>
        <v>#DIV/0!</v>
      </c>
      <c r="K36" s="31" t="e">
        <f t="shared" si="14"/>
        <v>#DIV/0!</v>
      </c>
      <c r="L36" s="31" t="e">
        <f t="shared" si="14"/>
        <v>#DIV/0!</v>
      </c>
      <c r="M36" s="31" t="e">
        <f t="shared" si="14"/>
        <v>#DIV/0!</v>
      </c>
      <c r="N36" s="31" t="e">
        <f t="shared" si="14"/>
        <v>#DIV/0!</v>
      </c>
      <c r="O36" s="31" t="e">
        <f t="shared" si="14"/>
        <v>#DIV/0!</v>
      </c>
      <c r="P36" s="31" t="e">
        <f t="shared" si="14"/>
        <v>#DIV/0!</v>
      </c>
      <c r="Q36" s="31" t="e">
        <f t="shared" si="14"/>
        <v>#DIV/0!</v>
      </c>
      <c r="R36" s="31" t="e">
        <f t="shared" si="14"/>
        <v>#DIV/0!</v>
      </c>
      <c r="S36" s="31" t="e">
        <f t="shared" si="14"/>
        <v>#DIV/0!</v>
      </c>
      <c r="T36" s="31" t="e">
        <f t="shared" si="14"/>
        <v>#DIV/0!</v>
      </c>
      <c r="U36" s="31" t="e">
        <f t="shared" si="14"/>
        <v>#DIV/0!</v>
      </c>
      <c r="V36" s="31" t="e">
        <f t="shared" si="14"/>
        <v>#DIV/0!</v>
      </c>
      <c r="W36" s="31" t="e">
        <f t="shared" si="14"/>
        <v>#DIV/0!</v>
      </c>
      <c r="X36" s="31" t="e">
        <f t="shared" si="14"/>
        <v>#DIV/0!</v>
      </c>
      <c r="Y36" s="31" t="e">
        <f t="shared" si="14"/>
        <v>#DIV/0!</v>
      </c>
      <c r="Z36" s="31" t="e">
        <f t="shared" si="14"/>
        <v>#DIV/0!</v>
      </c>
      <c r="AA36" s="31" t="e">
        <f t="shared" si="14"/>
        <v>#DIV/0!</v>
      </c>
      <c r="AB36" s="31" t="e">
        <f t="shared" si="14"/>
        <v>#DIV/0!</v>
      </c>
      <c r="AC36" s="31" t="e">
        <f t="shared" si="14"/>
        <v>#DIV/0!</v>
      </c>
      <c r="AD36" s="31" t="e">
        <f t="shared" si="14"/>
        <v>#DIV/0!</v>
      </c>
      <c r="AE36" s="31" t="e">
        <f t="shared" si="14"/>
        <v>#DIV/0!</v>
      </c>
      <c r="AF36" s="31" t="e">
        <f t="shared" si="14"/>
        <v>#DIV/0!</v>
      </c>
      <c r="AG36" s="31" t="e">
        <f t="shared" si="14"/>
        <v>#DIV/0!</v>
      </c>
      <c r="AH36" s="31" t="e">
        <f t="shared" si="14"/>
        <v>#DIV/0!</v>
      </c>
      <c r="AI36" s="31" t="e">
        <f t="shared" si="14"/>
        <v>#DIV/0!</v>
      </c>
      <c r="AJ36" s="31" t="e">
        <f t="shared" si="14"/>
        <v>#DIV/0!</v>
      </c>
      <c r="AK36" s="31" t="e">
        <f t="shared" si="14"/>
        <v>#DIV/0!</v>
      </c>
      <c r="AL36" s="31" t="e">
        <f t="shared" si="14"/>
        <v>#DIV/0!</v>
      </c>
      <c r="AM36" s="31" t="e">
        <f t="shared" si="14"/>
        <v>#DIV/0!</v>
      </c>
      <c r="AN36" s="31" t="e">
        <f t="shared" si="14"/>
        <v>#DIV/0!</v>
      </c>
      <c r="AO36" s="31" t="e">
        <f t="shared" si="14"/>
        <v>#DIV/0!</v>
      </c>
      <c r="AP36" s="31" t="e">
        <f t="shared" si="14"/>
        <v>#DIV/0!</v>
      </c>
      <c r="AQ36" s="31" t="e">
        <f t="shared" si="14"/>
        <v>#DIV/0!</v>
      </c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7"/>
      <c r="BP36" s="57"/>
      <c r="BQ36" s="57"/>
    </row>
    <row r="37" spans="2:69" x14ac:dyDescent="0.25">
      <c r="B37" s="33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68"/>
      <c r="AS37" s="68"/>
      <c r="AT37" s="68"/>
      <c r="AU37" s="68"/>
      <c r="AV37" s="68"/>
      <c r="AW37" s="68"/>
      <c r="AX37" s="68"/>
      <c r="AY37" s="78"/>
      <c r="AZ37" s="78"/>
      <c r="BA37" s="78"/>
      <c r="BB37" s="78"/>
      <c r="BC37" s="10" t="s">
        <v>128</v>
      </c>
      <c r="BD37" s="70">
        <v>0</v>
      </c>
      <c r="BE37" s="70">
        <v>1</v>
      </c>
      <c r="BF37" s="10">
        <v>2</v>
      </c>
      <c r="BG37" s="10">
        <v>3</v>
      </c>
      <c r="BH37" s="10">
        <v>4</v>
      </c>
      <c r="BI37" s="10">
        <v>5</v>
      </c>
      <c r="BJ37" s="10">
        <v>6</v>
      </c>
      <c r="BK37" s="10">
        <v>7</v>
      </c>
      <c r="BL37" s="10">
        <v>8</v>
      </c>
      <c r="BM37" s="69" t="s">
        <v>127</v>
      </c>
      <c r="BN37" s="10"/>
      <c r="BO37" s="56"/>
      <c r="BP37" s="57"/>
      <c r="BQ37" s="57"/>
    </row>
    <row r="38" spans="2:69" x14ac:dyDescent="0.25">
      <c r="B38" s="32"/>
      <c r="C38" s="3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68"/>
      <c r="AS38" s="68"/>
      <c r="AT38" s="68"/>
      <c r="AU38" s="68"/>
      <c r="AV38" s="68"/>
      <c r="AW38" s="68"/>
      <c r="AX38" s="68"/>
      <c r="AY38" s="78"/>
      <c r="AZ38" s="78"/>
      <c r="BA38" s="78"/>
      <c r="BB38" s="78"/>
      <c r="BC38" s="10"/>
      <c r="BD38" s="10">
        <f t="shared" ref="BD38:BE38" si="15">COUNTIF($BN$7:$BN$34,BD37)</f>
        <v>0</v>
      </c>
      <c r="BE38" s="10">
        <f t="shared" si="15"/>
        <v>0</v>
      </c>
      <c r="BF38" s="10">
        <f t="shared" ref="BF38" si="16">COUNTIF($BN$7:$BN$34,BF37)</f>
        <v>0</v>
      </c>
      <c r="BG38" s="10">
        <f t="shared" ref="BG38:BH38" si="17">COUNTIF($BN$7:$BN$34,BG37)</f>
        <v>0</v>
      </c>
      <c r="BH38" s="10">
        <f t="shared" si="17"/>
        <v>0</v>
      </c>
      <c r="BI38" s="10">
        <f t="shared" ref="BI38" si="18">COUNTIF($BN$7:$BN$34,BI37)</f>
        <v>0</v>
      </c>
      <c r="BJ38" s="10">
        <f t="shared" ref="BJ38" si="19">COUNTIF($BN$7:$BN$34,BJ37)</f>
        <v>0</v>
      </c>
      <c r="BK38" s="10">
        <f>COUNTIF($BN$7:$BN$34,BK37)</f>
        <v>0</v>
      </c>
      <c r="BL38" s="10">
        <f t="shared" ref="BL38:BM38" si="20">COUNTIF($BN$7:$BN$34,BL37)</f>
        <v>0</v>
      </c>
      <c r="BM38" s="10">
        <f t="shared" si="20"/>
        <v>0</v>
      </c>
      <c r="BN38" s="10"/>
      <c r="BO38" s="57"/>
      <c r="BP38" s="57"/>
      <c r="BQ38" s="57"/>
    </row>
    <row r="39" spans="2:69" x14ac:dyDescent="0.25"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</row>
    <row r="40" spans="2:69" x14ac:dyDescent="0.25"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</row>
    <row r="41" spans="2:69" x14ac:dyDescent="0.25"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</row>
    <row r="42" spans="2:69" x14ac:dyDescent="0.25"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</row>
    <row r="43" spans="2:69" x14ac:dyDescent="0.25"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</row>
  </sheetData>
  <sheetProtection sheet="1" objects="1" scenarios="1" selectLockedCells="1"/>
  <mergeCells count="32">
    <mergeCell ref="B9:C9"/>
    <mergeCell ref="D4:N4"/>
    <mergeCell ref="R4:U4"/>
    <mergeCell ref="B6:C6"/>
    <mergeCell ref="B7:C7"/>
    <mergeCell ref="B8:C8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34:C34"/>
    <mergeCell ref="S2:AH2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</mergeCells>
  <conditionalFormatting sqref="B7:C34">
    <cfRule type="containsBlanks" dxfId="1" priority="2">
      <formula>LEN(TRIM(B7))=0</formula>
    </cfRule>
  </conditionalFormatting>
  <conditionalFormatting sqref="R4:U4">
    <cfRule type="containsBlanks" dxfId="0" priority="1">
      <formula>LEN(TRIM(R4))=0</formula>
    </cfRule>
  </conditionalFormatting>
  <dataValidations count="1">
    <dataValidation type="list" allowBlank="1" showInputMessage="1" showErrorMessage="1" promptTitle="Vælg skole" prompt="Vælg skole og skriv klassetrin i højre side." sqref="D4:N4">
      <formula1>skolenavn</formula1>
    </dataValidation>
  </dataValidations>
  <pageMargins left="0.25" right="0.25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J40"/>
  <sheetViews>
    <sheetView workbookViewId="0">
      <selection activeCell="J37" sqref="J37"/>
    </sheetView>
  </sheetViews>
  <sheetFormatPr defaultRowHeight="15" x14ac:dyDescent="0.25"/>
  <cols>
    <col min="1" max="1" width="4.625" customWidth="1"/>
    <col min="2" max="2" width="5.25" customWidth="1"/>
    <col min="3" max="3" width="3.625" customWidth="1"/>
    <col min="4" max="4" width="6.25" customWidth="1"/>
    <col min="5" max="5" width="6.625" customWidth="1"/>
    <col min="6" max="6" width="6.75" customWidth="1"/>
    <col min="7" max="7" width="14.25" customWidth="1"/>
    <col min="8" max="8" width="1.75" customWidth="1"/>
    <col min="9" max="9" width="1.625" customWidth="1"/>
    <col min="10" max="236" width="11.375" customWidth="1"/>
  </cols>
  <sheetData>
    <row r="1" spans="1:10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/>
      <c r="B2" s="11" t="s">
        <v>13</v>
      </c>
      <c r="C2" s="43"/>
      <c r="D2" s="12" t="s">
        <v>14</v>
      </c>
      <c r="E2" s="13" t="s">
        <v>124</v>
      </c>
      <c r="F2" s="13" t="s">
        <v>125</v>
      </c>
      <c r="G2" s="53" t="s">
        <v>6</v>
      </c>
      <c r="H2" s="48"/>
      <c r="I2" s="3"/>
      <c r="J2" s="14"/>
    </row>
    <row r="3" spans="1:10" ht="15.75" thickBot="1" x14ac:dyDescent="0.3">
      <c r="A3" s="9"/>
      <c r="B3" s="15" t="s">
        <v>3</v>
      </c>
      <c r="C3" s="44"/>
      <c r="D3" s="4" t="s">
        <v>122</v>
      </c>
      <c r="E3" s="5" t="s">
        <v>123</v>
      </c>
      <c r="F3" s="5" t="s">
        <v>126</v>
      </c>
      <c r="G3" s="54" t="s">
        <v>121</v>
      </c>
      <c r="H3" s="49"/>
      <c r="I3" s="5"/>
      <c r="J3" s="16" t="str">
        <f>Evalueringsark!BN6</f>
        <v>C-værdi</v>
      </c>
    </row>
    <row r="4" spans="1:10" x14ac:dyDescent="0.25">
      <c r="A4" s="9"/>
      <c r="B4" s="17" t="s">
        <v>2</v>
      </c>
      <c r="C4" s="45">
        <v>1</v>
      </c>
      <c r="D4" s="18" t="str">
        <f>Evalueringsark!BH7</f>
        <v>-</v>
      </c>
      <c r="E4" s="19" t="str">
        <f>Evalueringsark!BI7</f>
        <v>-</v>
      </c>
      <c r="F4" s="19" t="str">
        <f>Evalueringsark!BJ7</f>
        <v>-</v>
      </c>
      <c r="G4" s="19" t="str">
        <f>Evalueringsark!BK7</f>
        <v>-</v>
      </c>
      <c r="H4" s="50" t="str">
        <f>Evalueringsark!BL7</f>
        <v>0</v>
      </c>
      <c r="I4" s="6" t="str">
        <f>Evalueringsark!BM7</f>
        <v>-</v>
      </c>
      <c r="J4" s="20" t="str">
        <f>Evalueringsark!BN7</f>
        <v>-</v>
      </c>
    </row>
    <row r="5" spans="1:10" x14ac:dyDescent="0.25">
      <c r="A5" s="9"/>
      <c r="B5" s="21" t="s">
        <v>2</v>
      </c>
      <c r="C5" s="46">
        <v>2</v>
      </c>
      <c r="D5" s="22" t="str">
        <f>Evalueringsark!BH8</f>
        <v>-</v>
      </c>
      <c r="E5" s="23" t="str">
        <f>Evalueringsark!BI8</f>
        <v>-</v>
      </c>
      <c r="F5" s="19" t="str">
        <f>Evalueringsark!BJ8</f>
        <v>-</v>
      </c>
      <c r="G5" s="19" t="str">
        <f>Evalueringsark!BK8</f>
        <v>-</v>
      </c>
      <c r="H5" s="51" t="str">
        <f>Evalueringsark!BL8</f>
        <v>0</v>
      </c>
      <c r="I5" s="7" t="str">
        <f>Evalueringsark!BM8</f>
        <v>-</v>
      </c>
      <c r="J5" s="24" t="str">
        <f>Evalueringsark!BN8</f>
        <v>-</v>
      </c>
    </row>
    <row r="6" spans="1:10" x14ac:dyDescent="0.25">
      <c r="A6" s="9"/>
      <c r="B6" s="21" t="s">
        <v>2</v>
      </c>
      <c r="C6" s="46">
        <v>3</v>
      </c>
      <c r="D6" s="22" t="str">
        <f>Evalueringsark!BH9</f>
        <v>-</v>
      </c>
      <c r="E6" s="23" t="str">
        <f>Evalueringsark!BI9</f>
        <v>-</v>
      </c>
      <c r="F6" s="19" t="str">
        <f>Evalueringsark!BJ9</f>
        <v>-</v>
      </c>
      <c r="G6" s="19" t="str">
        <f>Evalueringsark!BK9</f>
        <v>-</v>
      </c>
      <c r="H6" s="51" t="str">
        <f>Evalueringsark!BL9</f>
        <v>0</v>
      </c>
      <c r="I6" s="7" t="str">
        <f>Evalueringsark!BM9</f>
        <v>-</v>
      </c>
      <c r="J6" s="24" t="str">
        <f>Evalueringsark!BN9</f>
        <v>-</v>
      </c>
    </row>
    <row r="7" spans="1:10" x14ac:dyDescent="0.25">
      <c r="A7" s="9"/>
      <c r="B7" s="21" t="s">
        <v>2</v>
      </c>
      <c r="C7" s="46">
        <v>4</v>
      </c>
      <c r="D7" s="22" t="str">
        <f>Evalueringsark!BH10</f>
        <v>-</v>
      </c>
      <c r="E7" s="23" t="str">
        <f>Evalueringsark!BI10</f>
        <v>-</v>
      </c>
      <c r="F7" s="19" t="str">
        <f>Evalueringsark!BJ10</f>
        <v>-</v>
      </c>
      <c r="G7" s="19" t="str">
        <f>Evalueringsark!BK10</f>
        <v>-</v>
      </c>
      <c r="H7" s="51" t="str">
        <f>Evalueringsark!BL10</f>
        <v>0</v>
      </c>
      <c r="I7" s="7" t="str">
        <f>Evalueringsark!BM10</f>
        <v>-</v>
      </c>
      <c r="J7" s="24" t="str">
        <f>Evalueringsark!BN10</f>
        <v>-</v>
      </c>
    </row>
    <row r="8" spans="1:10" x14ac:dyDescent="0.25">
      <c r="A8" s="9"/>
      <c r="B8" s="21" t="s">
        <v>2</v>
      </c>
      <c r="C8" s="46">
        <v>5</v>
      </c>
      <c r="D8" s="22" t="str">
        <f>Evalueringsark!BH11</f>
        <v>-</v>
      </c>
      <c r="E8" s="23" t="str">
        <f>Evalueringsark!BI11</f>
        <v>-</v>
      </c>
      <c r="F8" s="19" t="str">
        <f>Evalueringsark!BJ11</f>
        <v>-</v>
      </c>
      <c r="G8" s="19" t="str">
        <f>Evalueringsark!BK11</f>
        <v>-</v>
      </c>
      <c r="H8" s="51" t="str">
        <f>Evalueringsark!BL11</f>
        <v>0</v>
      </c>
      <c r="I8" s="7" t="str">
        <f>Evalueringsark!BM11</f>
        <v>-</v>
      </c>
      <c r="J8" s="24" t="str">
        <f>Evalueringsark!BN11</f>
        <v>-</v>
      </c>
    </row>
    <row r="9" spans="1:10" x14ac:dyDescent="0.25">
      <c r="A9" s="9"/>
      <c r="B9" s="21" t="s">
        <v>2</v>
      </c>
      <c r="C9" s="46">
        <v>6</v>
      </c>
      <c r="D9" s="22" t="str">
        <f>Evalueringsark!BH12</f>
        <v>-</v>
      </c>
      <c r="E9" s="23" t="str">
        <f>Evalueringsark!BI12</f>
        <v>-</v>
      </c>
      <c r="F9" s="19" t="str">
        <f>Evalueringsark!BJ12</f>
        <v>-</v>
      </c>
      <c r="G9" s="19" t="str">
        <f>Evalueringsark!BK12</f>
        <v>-</v>
      </c>
      <c r="H9" s="51" t="str">
        <f>Evalueringsark!BL12</f>
        <v>0</v>
      </c>
      <c r="I9" s="7" t="str">
        <f>Evalueringsark!BM12</f>
        <v>-</v>
      </c>
      <c r="J9" s="24" t="str">
        <f>Evalueringsark!BN12</f>
        <v>-</v>
      </c>
    </row>
    <row r="10" spans="1:10" x14ac:dyDescent="0.25">
      <c r="A10" s="9"/>
      <c r="B10" s="21" t="s">
        <v>2</v>
      </c>
      <c r="C10" s="46">
        <v>7</v>
      </c>
      <c r="D10" s="22" t="str">
        <f>Evalueringsark!BH13</f>
        <v>-</v>
      </c>
      <c r="E10" s="23" t="str">
        <f>Evalueringsark!BI13</f>
        <v>-</v>
      </c>
      <c r="F10" s="19" t="str">
        <f>Evalueringsark!BJ13</f>
        <v>-</v>
      </c>
      <c r="G10" s="19" t="str">
        <f>Evalueringsark!BK13</f>
        <v>-</v>
      </c>
      <c r="H10" s="51" t="str">
        <f>Evalueringsark!BL13</f>
        <v>0</v>
      </c>
      <c r="I10" s="7" t="str">
        <f>Evalueringsark!BM13</f>
        <v>-</v>
      </c>
      <c r="J10" s="24" t="str">
        <f>Evalueringsark!BN13</f>
        <v>-</v>
      </c>
    </row>
    <row r="11" spans="1:10" x14ac:dyDescent="0.25">
      <c r="A11" s="9"/>
      <c r="B11" s="21" t="s">
        <v>2</v>
      </c>
      <c r="C11" s="46">
        <v>8</v>
      </c>
      <c r="D11" s="22" t="str">
        <f>Evalueringsark!BH14</f>
        <v>-</v>
      </c>
      <c r="E11" s="23" t="str">
        <f>Evalueringsark!BI14</f>
        <v>-</v>
      </c>
      <c r="F11" s="19" t="str">
        <f>Evalueringsark!BJ14</f>
        <v>-</v>
      </c>
      <c r="G11" s="19" t="str">
        <f>Evalueringsark!BK14</f>
        <v>-</v>
      </c>
      <c r="H11" s="51" t="str">
        <f>Evalueringsark!BL14</f>
        <v>0</v>
      </c>
      <c r="I11" s="7" t="str">
        <f>Evalueringsark!BM14</f>
        <v>-</v>
      </c>
      <c r="J11" s="24" t="str">
        <f>Evalueringsark!BN14</f>
        <v>-</v>
      </c>
    </row>
    <row r="12" spans="1:10" x14ac:dyDescent="0.25">
      <c r="A12" s="9"/>
      <c r="B12" s="21" t="s">
        <v>2</v>
      </c>
      <c r="C12" s="46">
        <v>9</v>
      </c>
      <c r="D12" s="22" t="str">
        <f>Evalueringsark!BH15</f>
        <v>-</v>
      </c>
      <c r="E12" s="23" t="str">
        <f>Evalueringsark!BI15</f>
        <v>-</v>
      </c>
      <c r="F12" s="19" t="str">
        <f>Evalueringsark!BJ15</f>
        <v>-</v>
      </c>
      <c r="G12" s="19" t="str">
        <f>Evalueringsark!BK15</f>
        <v>-</v>
      </c>
      <c r="H12" s="51" t="str">
        <f>Evalueringsark!BL15</f>
        <v>0</v>
      </c>
      <c r="I12" s="7" t="str">
        <f>Evalueringsark!BM15</f>
        <v>-</v>
      </c>
      <c r="J12" s="24" t="str">
        <f>Evalueringsark!BN15</f>
        <v>-</v>
      </c>
    </row>
    <row r="13" spans="1:10" x14ac:dyDescent="0.25">
      <c r="A13" s="9"/>
      <c r="B13" s="21" t="s">
        <v>2</v>
      </c>
      <c r="C13" s="46">
        <v>10</v>
      </c>
      <c r="D13" s="22" t="str">
        <f>Evalueringsark!BH16</f>
        <v>-</v>
      </c>
      <c r="E13" s="23" t="str">
        <f>Evalueringsark!BI16</f>
        <v>-</v>
      </c>
      <c r="F13" s="19" t="str">
        <f>Evalueringsark!BJ16</f>
        <v>-</v>
      </c>
      <c r="G13" s="19" t="str">
        <f>Evalueringsark!BK16</f>
        <v>-</v>
      </c>
      <c r="H13" s="51" t="str">
        <f>Evalueringsark!BL16</f>
        <v>0</v>
      </c>
      <c r="I13" s="7" t="str">
        <f>Evalueringsark!BM16</f>
        <v>-</v>
      </c>
      <c r="J13" s="24" t="str">
        <f>Evalueringsark!BN16</f>
        <v>-</v>
      </c>
    </row>
    <row r="14" spans="1:10" x14ac:dyDescent="0.25">
      <c r="A14" s="9"/>
      <c r="B14" s="21" t="s">
        <v>2</v>
      </c>
      <c r="C14" s="46">
        <v>11</v>
      </c>
      <c r="D14" s="22" t="str">
        <f>Evalueringsark!BH17</f>
        <v>-</v>
      </c>
      <c r="E14" s="23" t="str">
        <f>Evalueringsark!BI17</f>
        <v>-</v>
      </c>
      <c r="F14" s="19" t="str">
        <f>Evalueringsark!BJ17</f>
        <v>-</v>
      </c>
      <c r="G14" s="19" t="str">
        <f>Evalueringsark!BK17</f>
        <v>-</v>
      </c>
      <c r="H14" s="51" t="str">
        <f>Evalueringsark!BL17</f>
        <v>0</v>
      </c>
      <c r="I14" s="7" t="str">
        <f>Evalueringsark!BM17</f>
        <v>-</v>
      </c>
      <c r="J14" s="24" t="str">
        <f>Evalueringsark!BN17</f>
        <v>-</v>
      </c>
    </row>
    <row r="15" spans="1:10" x14ac:dyDescent="0.25">
      <c r="A15" s="9"/>
      <c r="B15" s="21" t="s">
        <v>2</v>
      </c>
      <c r="C15" s="46">
        <v>12</v>
      </c>
      <c r="D15" s="22" t="str">
        <f>Evalueringsark!BH18</f>
        <v>-</v>
      </c>
      <c r="E15" s="23" t="str">
        <f>Evalueringsark!BI18</f>
        <v>-</v>
      </c>
      <c r="F15" s="19" t="str">
        <f>Evalueringsark!BJ18</f>
        <v>-</v>
      </c>
      <c r="G15" s="19" t="str">
        <f>Evalueringsark!BK18</f>
        <v>-</v>
      </c>
      <c r="H15" s="51" t="str">
        <f>Evalueringsark!BL18</f>
        <v>0</v>
      </c>
      <c r="I15" s="7" t="str">
        <f>Evalueringsark!BM18</f>
        <v>-</v>
      </c>
      <c r="J15" s="24" t="str">
        <f>Evalueringsark!BN18</f>
        <v>-</v>
      </c>
    </row>
    <row r="16" spans="1:10" x14ac:dyDescent="0.25">
      <c r="A16" s="9"/>
      <c r="B16" s="21" t="s">
        <v>2</v>
      </c>
      <c r="C16" s="46">
        <v>13</v>
      </c>
      <c r="D16" s="22" t="str">
        <f>Evalueringsark!BH19</f>
        <v>-</v>
      </c>
      <c r="E16" s="23" t="str">
        <f>Evalueringsark!BI19</f>
        <v>-</v>
      </c>
      <c r="F16" s="19" t="str">
        <f>Evalueringsark!BJ19</f>
        <v>-</v>
      </c>
      <c r="G16" s="19" t="str">
        <f>Evalueringsark!BK19</f>
        <v>-</v>
      </c>
      <c r="H16" s="51" t="str">
        <f>Evalueringsark!BL19</f>
        <v>0</v>
      </c>
      <c r="I16" s="7" t="str">
        <f>Evalueringsark!BM19</f>
        <v>-</v>
      </c>
      <c r="J16" s="24" t="str">
        <f>Evalueringsark!BN19</f>
        <v>-</v>
      </c>
    </row>
    <row r="17" spans="1:10" x14ac:dyDescent="0.25">
      <c r="A17" s="9"/>
      <c r="B17" s="21" t="s">
        <v>2</v>
      </c>
      <c r="C17" s="46">
        <v>14</v>
      </c>
      <c r="D17" s="22" t="str">
        <f>Evalueringsark!BH20</f>
        <v>-</v>
      </c>
      <c r="E17" s="23" t="str">
        <f>Evalueringsark!BI20</f>
        <v>-</v>
      </c>
      <c r="F17" s="19" t="str">
        <f>Evalueringsark!BJ20</f>
        <v>-</v>
      </c>
      <c r="G17" s="19" t="str">
        <f>Evalueringsark!BK20</f>
        <v>-</v>
      </c>
      <c r="H17" s="51" t="str">
        <f>Evalueringsark!BL20</f>
        <v>0</v>
      </c>
      <c r="I17" s="7" t="str">
        <f>Evalueringsark!BM20</f>
        <v>-</v>
      </c>
      <c r="J17" s="24" t="str">
        <f>Evalueringsark!BN20</f>
        <v>-</v>
      </c>
    </row>
    <row r="18" spans="1:10" x14ac:dyDescent="0.25">
      <c r="A18" s="9"/>
      <c r="B18" s="21" t="s">
        <v>2</v>
      </c>
      <c r="C18" s="46">
        <v>15</v>
      </c>
      <c r="D18" s="22" t="str">
        <f>Evalueringsark!BH21</f>
        <v>-</v>
      </c>
      <c r="E18" s="23" t="str">
        <f>Evalueringsark!BI21</f>
        <v>-</v>
      </c>
      <c r="F18" s="19" t="str">
        <f>Evalueringsark!BJ21</f>
        <v>-</v>
      </c>
      <c r="G18" s="19" t="str">
        <f>Evalueringsark!BK21</f>
        <v>-</v>
      </c>
      <c r="H18" s="51" t="str">
        <f>Evalueringsark!BL21</f>
        <v>0</v>
      </c>
      <c r="I18" s="7" t="str">
        <f>Evalueringsark!BM21</f>
        <v>-</v>
      </c>
      <c r="J18" s="24" t="str">
        <f>Evalueringsark!BN21</f>
        <v>-</v>
      </c>
    </row>
    <row r="19" spans="1:10" x14ac:dyDescent="0.25">
      <c r="A19" s="9"/>
      <c r="B19" s="21" t="s">
        <v>2</v>
      </c>
      <c r="C19" s="46">
        <v>16</v>
      </c>
      <c r="D19" s="22" t="str">
        <f>Evalueringsark!BH22</f>
        <v>-</v>
      </c>
      <c r="E19" s="23" t="str">
        <f>Evalueringsark!BI22</f>
        <v>-</v>
      </c>
      <c r="F19" s="19" t="str">
        <f>Evalueringsark!BJ22</f>
        <v>-</v>
      </c>
      <c r="G19" s="19" t="str">
        <f>Evalueringsark!BK22</f>
        <v>-</v>
      </c>
      <c r="H19" s="51" t="str">
        <f>Evalueringsark!BL22</f>
        <v>0</v>
      </c>
      <c r="I19" s="7" t="str">
        <f>Evalueringsark!BM22</f>
        <v>-</v>
      </c>
      <c r="J19" s="24" t="str">
        <f>Evalueringsark!BN22</f>
        <v>-</v>
      </c>
    </row>
    <row r="20" spans="1:10" x14ac:dyDescent="0.25">
      <c r="A20" s="9"/>
      <c r="B20" s="21" t="s">
        <v>2</v>
      </c>
      <c r="C20" s="46">
        <v>17</v>
      </c>
      <c r="D20" s="22" t="str">
        <f>Evalueringsark!BH23</f>
        <v>-</v>
      </c>
      <c r="E20" s="23" t="str">
        <f>Evalueringsark!BI23</f>
        <v>-</v>
      </c>
      <c r="F20" s="19" t="str">
        <f>Evalueringsark!BJ23</f>
        <v>-</v>
      </c>
      <c r="G20" s="19" t="str">
        <f>Evalueringsark!BK23</f>
        <v>-</v>
      </c>
      <c r="H20" s="51" t="str">
        <f>Evalueringsark!BL23</f>
        <v>0</v>
      </c>
      <c r="I20" s="7" t="str">
        <f>Evalueringsark!BM23</f>
        <v>-</v>
      </c>
      <c r="J20" s="24" t="str">
        <f>Evalueringsark!BN23</f>
        <v>-</v>
      </c>
    </row>
    <row r="21" spans="1:10" x14ac:dyDescent="0.25">
      <c r="A21" s="9"/>
      <c r="B21" s="21" t="s">
        <v>2</v>
      </c>
      <c r="C21" s="46">
        <v>18</v>
      </c>
      <c r="D21" s="22" t="str">
        <f>Evalueringsark!BH24</f>
        <v>-</v>
      </c>
      <c r="E21" s="23" t="str">
        <f>Evalueringsark!BI24</f>
        <v>-</v>
      </c>
      <c r="F21" s="19" t="str">
        <f>Evalueringsark!BJ24</f>
        <v>-</v>
      </c>
      <c r="G21" s="19" t="str">
        <f>Evalueringsark!BK24</f>
        <v>-</v>
      </c>
      <c r="H21" s="51" t="str">
        <f>Evalueringsark!BL24</f>
        <v>0</v>
      </c>
      <c r="I21" s="7" t="str">
        <f>Evalueringsark!BM24</f>
        <v>-</v>
      </c>
      <c r="J21" s="24" t="str">
        <f>Evalueringsark!BN24</f>
        <v>-</v>
      </c>
    </row>
    <row r="22" spans="1:10" x14ac:dyDescent="0.25">
      <c r="A22" s="9"/>
      <c r="B22" s="21" t="s">
        <v>2</v>
      </c>
      <c r="C22" s="46">
        <v>19</v>
      </c>
      <c r="D22" s="22" t="str">
        <f>Evalueringsark!BH25</f>
        <v>-</v>
      </c>
      <c r="E22" s="23" t="str">
        <f>Evalueringsark!BI25</f>
        <v>-</v>
      </c>
      <c r="F22" s="19" t="str">
        <f>Evalueringsark!BJ25</f>
        <v>-</v>
      </c>
      <c r="G22" s="19" t="str">
        <f>Evalueringsark!BK25</f>
        <v>-</v>
      </c>
      <c r="H22" s="51" t="str">
        <f>Evalueringsark!BL25</f>
        <v>0</v>
      </c>
      <c r="I22" s="7" t="str">
        <f>Evalueringsark!BM25</f>
        <v>-</v>
      </c>
      <c r="J22" s="24" t="str">
        <f>Evalueringsark!BN25</f>
        <v>-</v>
      </c>
    </row>
    <row r="23" spans="1:10" x14ac:dyDescent="0.25">
      <c r="A23" s="9"/>
      <c r="B23" s="21" t="s">
        <v>2</v>
      </c>
      <c r="C23" s="46">
        <v>20</v>
      </c>
      <c r="D23" s="22" t="str">
        <f>Evalueringsark!BH26</f>
        <v>-</v>
      </c>
      <c r="E23" s="23" t="str">
        <f>Evalueringsark!BI26</f>
        <v>-</v>
      </c>
      <c r="F23" s="19" t="str">
        <f>Evalueringsark!BJ26</f>
        <v>-</v>
      </c>
      <c r="G23" s="19" t="str">
        <f>Evalueringsark!BK26</f>
        <v>-</v>
      </c>
      <c r="H23" s="51" t="str">
        <f>Evalueringsark!BL26</f>
        <v>0</v>
      </c>
      <c r="I23" s="7" t="str">
        <f>Evalueringsark!BM26</f>
        <v>-</v>
      </c>
      <c r="J23" s="24" t="str">
        <f>Evalueringsark!BN26</f>
        <v>-</v>
      </c>
    </row>
    <row r="24" spans="1:10" x14ac:dyDescent="0.25">
      <c r="A24" s="9"/>
      <c r="B24" s="21" t="s">
        <v>2</v>
      </c>
      <c r="C24" s="46">
        <v>21</v>
      </c>
      <c r="D24" s="22" t="str">
        <f>Evalueringsark!BH27</f>
        <v>-</v>
      </c>
      <c r="E24" s="23" t="str">
        <f>Evalueringsark!BI27</f>
        <v>-</v>
      </c>
      <c r="F24" s="19" t="str">
        <f>Evalueringsark!BJ27</f>
        <v>-</v>
      </c>
      <c r="G24" s="19" t="str">
        <f>Evalueringsark!BK27</f>
        <v>-</v>
      </c>
      <c r="H24" s="51" t="str">
        <f>Evalueringsark!BL27</f>
        <v>0</v>
      </c>
      <c r="I24" s="7" t="str">
        <f>Evalueringsark!BM27</f>
        <v>-</v>
      </c>
      <c r="J24" s="24" t="str">
        <f>Evalueringsark!BN27</f>
        <v>-</v>
      </c>
    </row>
    <row r="25" spans="1:10" x14ac:dyDescent="0.25">
      <c r="A25" s="9"/>
      <c r="B25" s="21" t="s">
        <v>2</v>
      </c>
      <c r="C25" s="46">
        <v>22</v>
      </c>
      <c r="D25" s="22" t="str">
        <f>Evalueringsark!BH28</f>
        <v>-</v>
      </c>
      <c r="E25" s="23" t="str">
        <f>Evalueringsark!BI28</f>
        <v>-</v>
      </c>
      <c r="F25" s="19" t="str">
        <f>Evalueringsark!BJ28</f>
        <v>-</v>
      </c>
      <c r="G25" s="19" t="str">
        <f>Evalueringsark!BK28</f>
        <v>-</v>
      </c>
      <c r="H25" s="51" t="str">
        <f>Evalueringsark!BL28</f>
        <v>0</v>
      </c>
      <c r="I25" s="7" t="str">
        <f>Evalueringsark!BM28</f>
        <v>-</v>
      </c>
      <c r="J25" s="24" t="str">
        <f>Evalueringsark!BN28</f>
        <v>-</v>
      </c>
    </row>
    <row r="26" spans="1:10" x14ac:dyDescent="0.25">
      <c r="A26" s="9"/>
      <c r="B26" s="21" t="s">
        <v>2</v>
      </c>
      <c r="C26" s="46">
        <v>23</v>
      </c>
      <c r="D26" s="22" t="str">
        <f>Evalueringsark!BH29</f>
        <v>-</v>
      </c>
      <c r="E26" s="23" t="str">
        <f>Evalueringsark!BI29</f>
        <v>-</v>
      </c>
      <c r="F26" s="19" t="str">
        <f>Evalueringsark!BJ29</f>
        <v>-</v>
      </c>
      <c r="G26" s="19" t="str">
        <f>Evalueringsark!BK29</f>
        <v>-</v>
      </c>
      <c r="H26" s="51" t="str">
        <f>Evalueringsark!BL29</f>
        <v>0</v>
      </c>
      <c r="I26" s="7" t="str">
        <f>Evalueringsark!BM29</f>
        <v>-</v>
      </c>
      <c r="J26" s="24" t="str">
        <f>Evalueringsark!BN29</f>
        <v>-</v>
      </c>
    </row>
    <row r="27" spans="1:10" x14ac:dyDescent="0.25">
      <c r="A27" s="9"/>
      <c r="B27" s="21" t="s">
        <v>2</v>
      </c>
      <c r="C27" s="46">
        <v>24</v>
      </c>
      <c r="D27" s="22" t="str">
        <f>Evalueringsark!BH30</f>
        <v>-</v>
      </c>
      <c r="E27" s="23" t="str">
        <f>Evalueringsark!BI30</f>
        <v>-</v>
      </c>
      <c r="F27" s="19" t="str">
        <f>Evalueringsark!BJ30</f>
        <v>-</v>
      </c>
      <c r="G27" s="19" t="str">
        <f>Evalueringsark!BK30</f>
        <v>-</v>
      </c>
      <c r="H27" s="51" t="str">
        <f>Evalueringsark!BL30</f>
        <v>0</v>
      </c>
      <c r="I27" s="7" t="str">
        <f>Evalueringsark!BM30</f>
        <v>-</v>
      </c>
      <c r="J27" s="24" t="str">
        <f>Evalueringsark!BN30</f>
        <v>-</v>
      </c>
    </row>
    <row r="28" spans="1:10" x14ac:dyDescent="0.25">
      <c r="A28" s="9"/>
      <c r="B28" s="21" t="s">
        <v>2</v>
      </c>
      <c r="C28" s="46">
        <v>25</v>
      </c>
      <c r="D28" s="22" t="str">
        <f>Evalueringsark!BH31</f>
        <v>-</v>
      </c>
      <c r="E28" s="23" t="str">
        <f>Evalueringsark!BI31</f>
        <v>-</v>
      </c>
      <c r="F28" s="19" t="str">
        <f>Evalueringsark!BJ31</f>
        <v>-</v>
      </c>
      <c r="G28" s="19" t="str">
        <f>Evalueringsark!BK31</f>
        <v>-</v>
      </c>
      <c r="H28" s="51" t="str">
        <f>Evalueringsark!BL31</f>
        <v>0</v>
      </c>
      <c r="I28" s="7" t="str">
        <f>Evalueringsark!BM31</f>
        <v>-</v>
      </c>
      <c r="J28" s="24" t="str">
        <f>Evalueringsark!BN31</f>
        <v>-</v>
      </c>
    </row>
    <row r="29" spans="1:10" x14ac:dyDescent="0.25">
      <c r="A29" s="9"/>
      <c r="B29" s="21" t="s">
        <v>2</v>
      </c>
      <c r="C29" s="46">
        <v>26</v>
      </c>
      <c r="D29" s="22" t="str">
        <f>Evalueringsark!BH32</f>
        <v>-</v>
      </c>
      <c r="E29" s="23" t="str">
        <f>Evalueringsark!BI32</f>
        <v>-</v>
      </c>
      <c r="F29" s="19" t="str">
        <f>Evalueringsark!BJ32</f>
        <v>-</v>
      </c>
      <c r="G29" s="19" t="str">
        <f>Evalueringsark!BK32</f>
        <v>-</v>
      </c>
      <c r="H29" s="51" t="str">
        <f>Evalueringsark!BL32</f>
        <v>0</v>
      </c>
      <c r="I29" s="7" t="str">
        <f>Evalueringsark!BM32</f>
        <v>-</v>
      </c>
      <c r="J29" s="24" t="str">
        <f>Evalueringsark!BN32</f>
        <v>-</v>
      </c>
    </row>
    <row r="30" spans="1:10" x14ac:dyDescent="0.25">
      <c r="A30" s="9"/>
      <c r="B30" s="21" t="s">
        <v>2</v>
      </c>
      <c r="C30" s="46">
        <v>27</v>
      </c>
      <c r="D30" s="22" t="str">
        <f>Evalueringsark!BH33</f>
        <v>-</v>
      </c>
      <c r="E30" s="23" t="str">
        <f>Evalueringsark!BI33</f>
        <v>-</v>
      </c>
      <c r="F30" s="19" t="str">
        <f>Evalueringsark!BJ33</f>
        <v>-</v>
      </c>
      <c r="G30" s="19" t="str">
        <f>Evalueringsark!BK33</f>
        <v>-</v>
      </c>
      <c r="H30" s="51" t="str">
        <f>Evalueringsark!BL33</f>
        <v>0</v>
      </c>
      <c r="I30" s="7" t="str">
        <f>Evalueringsark!BM33</f>
        <v>-</v>
      </c>
      <c r="J30" s="24" t="str">
        <f>Evalueringsark!BN33</f>
        <v>-</v>
      </c>
    </row>
    <row r="31" spans="1:10" ht="15.75" thickBot="1" x14ac:dyDescent="0.3">
      <c r="A31" s="9"/>
      <c r="B31" s="15" t="s">
        <v>2</v>
      </c>
      <c r="C31" s="47">
        <v>28</v>
      </c>
      <c r="D31" s="4" t="str">
        <f>Evalueringsark!BH34</f>
        <v>-</v>
      </c>
      <c r="E31" s="5" t="str">
        <f>Evalueringsark!BI34</f>
        <v>-</v>
      </c>
      <c r="F31" s="5" t="str">
        <f>Evalueringsark!BJ34</f>
        <v>-</v>
      </c>
      <c r="G31" s="5" t="str">
        <f>Evalueringsark!BK34</f>
        <v>-</v>
      </c>
      <c r="H31" s="52" t="str">
        <f>Evalueringsark!BL34</f>
        <v>0</v>
      </c>
      <c r="I31" s="8" t="str">
        <f>Evalueringsark!BM34</f>
        <v>-</v>
      </c>
      <c r="J31" s="16" t="str">
        <f>Evalueringsark!BN34</f>
        <v>-</v>
      </c>
    </row>
    <row r="33" spans="2:9" x14ac:dyDescent="0.25">
      <c r="B33" s="58" t="s">
        <v>113</v>
      </c>
      <c r="C33" s="34"/>
      <c r="D33" s="34"/>
      <c r="E33" s="34"/>
      <c r="F33" s="34"/>
      <c r="G33" s="34"/>
      <c r="H33" s="34"/>
      <c r="I33" s="62"/>
    </row>
    <row r="34" spans="2:9" x14ac:dyDescent="0.25">
      <c r="B34" s="28" t="s">
        <v>114</v>
      </c>
      <c r="C34" s="2"/>
      <c r="D34" s="2"/>
      <c r="E34" s="2"/>
      <c r="F34" s="2"/>
      <c r="G34" s="2"/>
      <c r="H34" s="2"/>
      <c r="I34" s="63"/>
    </row>
    <row r="35" spans="2:9" x14ac:dyDescent="0.25">
      <c r="B35" s="28" t="s">
        <v>115</v>
      </c>
      <c r="C35" s="2"/>
      <c r="D35" s="2"/>
      <c r="E35" s="2"/>
      <c r="F35" s="2"/>
      <c r="G35" s="2"/>
      <c r="H35" s="2"/>
      <c r="I35" s="63"/>
    </row>
    <row r="36" spans="2:9" x14ac:dyDescent="0.25">
      <c r="B36" s="28" t="s">
        <v>116</v>
      </c>
      <c r="C36" s="2"/>
      <c r="D36" s="2"/>
      <c r="E36" s="2"/>
      <c r="F36" s="2"/>
      <c r="G36" s="2"/>
      <c r="H36" s="2"/>
      <c r="I36" s="63"/>
    </row>
    <row r="37" spans="2:9" x14ac:dyDescent="0.25">
      <c r="B37" s="28" t="s">
        <v>117</v>
      </c>
      <c r="C37" s="2"/>
      <c r="D37" s="2"/>
      <c r="E37" s="2"/>
      <c r="F37" s="2"/>
      <c r="G37" s="2"/>
      <c r="H37" s="2"/>
      <c r="I37" s="63"/>
    </row>
    <row r="38" spans="2:9" x14ac:dyDescent="0.25">
      <c r="B38" s="28" t="s">
        <v>118</v>
      </c>
      <c r="C38" s="2"/>
      <c r="D38" s="2"/>
      <c r="E38" s="2"/>
      <c r="F38" s="2"/>
      <c r="G38" s="2"/>
      <c r="H38" s="2"/>
      <c r="I38" s="63"/>
    </row>
    <row r="39" spans="2:9" x14ac:dyDescent="0.25">
      <c r="B39" s="28" t="s">
        <v>119</v>
      </c>
      <c r="C39" s="2"/>
      <c r="D39" s="2"/>
      <c r="E39" s="2"/>
      <c r="F39" s="2"/>
      <c r="G39" s="2"/>
      <c r="H39" s="2"/>
      <c r="I39" s="63"/>
    </row>
    <row r="40" spans="2:9" x14ac:dyDescent="0.25">
      <c r="B40" s="59" t="s">
        <v>120</v>
      </c>
      <c r="C40" s="64"/>
      <c r="D40" s="64"/>
      <c r="E40" s="64"/>
      <c r="F40" s="64"/>
      <c r="G40" s="64"/>
      <c r="H40" s="64"/>
      <c r="I40" s="65"/>
    </row>
  </sheetData>
  <sheetProtection sheet="1" objects="1" scenarios="1" selectLockedCells="1"/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AY39"/>
  <sheetViews>
    <sheetView workbookViewId="0">
      <selection activeCell="N23" sqref="N23"/>
    </sheetView>
  </sheetViews>
  <sheetFormatPr defaultRowHeight="15" x14ac:dyDescent="0.25"/>
  <cols>
    <col min="1" max="1" width="13.375" customWidth="1"/>
    <col min="2" max="12" width="5.875" customWidth="1"/>
    <col min="13" max="51" width="2.75" customWidth="1"/>
    <col min="52" max="237" width="11.375" customWidth="1"/>
  </cols>
  <sheetData>
    <row r="1" spans="1:5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51" x14ac:dyDescent="0.25">
      <c r="A2" s="27" t="s">
        <v>3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</row>
    <row r="3" spans="1:51" x14ac:dyDescent="0.25">
      <c r="A3" s="27" t="s">
        <v>11</v>
      </c>
      <c r="B3" s="42" t="e">
        <f>Evalueringsark!E36</f>
        <v>#DIV/0!</v>
      </c>
      <c r="C3" s="42" t="e">
        <f>Evalueringsark!F36</f>
        <v>#DIV/0!</v>
      </c>
      <c r="D3" s="42" t="e">
        <f>Evalueringsark!G36</f>
        <v>#DIV/0!</v>
      </c>
      <c r="E3" s="42" t="e">
        <f>Evalueringsark!H36</f>
        <v>#DIV/0!</v>
      </c>
      <c r="F3" s="42" t="e">
        <f>Evalueringsark!I36</f>
        <v>#DIV/0!</v>
      </c>
      <c r="G3" s="42" t="e">
        <f>Evalueringsark!J36</f>
        <v>#DIV/0!</v>
      </c>
      <c r="H3" s="42" t="e">
        <f>Evalueringsark!K36</f>
        <v>#DIV/0!</v>
      </c>
      <c r="I3" s="42" t="e">
        <f>Evalueringsark!L36</f>
        <v>#DIV/0!</v>
      </c>
      <c r="J3" s="42" t="e">
        <f>Evalueringsark!M36</f>
        <v>#DIV/0!</v>
      </c>
      <c r="K3" s="42" t="e">
        <f>Evalueringsark!N36</f>
        <v>#DIV/0!</v>
      </c>
      <c r="L3" s="42" t="e">
        <f>Evalueringsark!O36</f>
        <v>#DIV/0!</v>
      </c>
      <c r="M3" s="42" t="e">
        <f>Evalueringsark!P36</f>
        <v>#DIV/0!</v>
      </c>
      <c r="N3" s="42" t="e">
        <f>Evalueringsark!Q36</f>
        <v>#DIV/0!</v>
      </c>
      <c r="O3" s="42" t="e">
        <f>Evalueringsark!R36</f>
        <v>#DIV/0!</v>
      </c>
      <c r="P3" s="42" t="e">
        <f>Evalueringsark!S36</f>
        <v>#DIV/0!</v>
      </c>
      <c r="Q3" s="42" t="e">
        <f>Evalueringsark!T36</f>
        <v>#DIV/0!</v>
      </c>
      <c r="R3" s="42" t="e">
        <f>Evalueringsark!U36</f>
        <v>#DIV/0!</v>
      </c>
      <c r="S3" s="42" t="e">
        <f>Evalueringsark!V36</f>
        <v>#DIV/0!</v>
      </c>
      <c r="T3" s="42" t="e">
        <f>Evalueringsark!W36</f>
        <v>#DIV/0!</v>
      </c>
      <c r="U3" s="42" t="e">
        <f>Evalueringsark!X36</f>
        <v>#DIV/0!</v>
      </c>
      <c r="V3" s="42" t="e">
        <f>Evalueringsark!Y36</f>
        <v>#DIV/0!</v>
      </c>
      <c r="W3" s="42" t="e">
        <f>Evalueringsark!Z36</f>
        <v>#DIV/0!</v>
      </c>
      <c r="X3" s="42" t="e">
        <f>Evalueringsark!AA36</f>
        <v>#DIV/0!</v>
      </c>
      <c r="Y3" s="42" t="e">
        <f>Evalueringsark!AB36</f>
        <v>#DIV/0!</v>
      </c>
      <c r="Z3" s="42" t="e">
        <f>Evalueringsark!AC36</f>
        <v>#DIV/0!</v>
      </c>
      <c r="AA3" s="42" t="e">
        <f>Evalueringsark!AD36</f>
        <v>#DIV/0!</v>
      </c>
      <c r="AB3" s="42" t="e">
        <f>Evalueringsark!AE36</f>
        <v>#DIV/0!</v>
      </c>
      <c r="AC3" s="42" t="e">
        <f>Evalueringsark!AF36</f>
        <v>#DIV/0!</v>
      </c>
      <c r="AD3" s="42" t="e">
        <f>Evalueringsark!AG36</f>
        <v>#DIV/0!</v>
      </c>
      <c r="AE3" s="42" t="e">
        <f>Evalueringsark!AH36</f>
        <v>#DIV/0!</v>
      </c>
      <c r="AF3" s="42" t="e">
        <f>Evalueringsark!AI36</f>
        <v>#DIV/0!</v>
      </c>
      <c r="AG3" s="42" t="e">
        <f>Evalueringsark!AJ36</f>
        <v>#DIV/0!</v>
      </c>
      <c r="AH3" s="42" t="e">
        <f>Evalueringsark!AK36</f>
        <v>#DIV/0!</v>
      </c>
      <c r="AI3" s="42" t="e">
        <f>Evalueringsark!AL36</f>
        <v>#DIV/0!</v>
      </c>
      <c r="AJ3" s="42" t="e">
        <f>Evalueringsark!AM36</f>
        <v>#DIV/0!</v>
      </c>
      <c r="AK3" s="42" t="e">
        <f>Evalueringsark!AN36</f>
        <v>#DIV/0!</v>
      </c>
      <c r="AL3" s="42" t="e">
        <f>Evalueringsark!AO36</f>
        <v>#DIV/0!</v>
      </c>
      <c r="AM3" s="42" t="e">
        <f>Evalueringsark!AP36</f>
        <v>#DIV/0!</v>
      </c>
      <c r="AN3" s="42" t="e">
        <f>Evalueringsark!AQ36</f>
        <v>#DIV/0!</v>
      </c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</row>
    <row r="4" spans="1:51" x14ac:dyDescent="0.25">
      <c r="A4" s="27" t="s">
        <v>8</v>
      </c>
      <c r="B4" s="71">
        <v>97</v>
      </c>
      <c r="C4" s="71">
        <v>96</v>
      </c>
      <c r="D4" s="71">
        <v>95</v>
      </c>
      <c r="E4" s="71">
        <v>92</v>
      </c>
      <c r="F4" s="71">
        <v>87</v>
      </c>
      <c r="G4" s="71">
        <v>96</v>
      </c>
      <c r="H4" s="71">
        <v>75</v>
      </c>
      <c r="I4" s="71">
        <v>93</v>
      </c>
      <c r="J4" s="71">
        <v>84</v>
      </c>
      <c r="K4" s="71">
        <v>30</v>
      </c>
      <c r="L4" s="71">
        <v>76</v>
      </c>
      <c r="M4" s="71">
        <v>98</v>
      </c>
      <c r="N4" s="71">
        <v>98</v>
      </c>
      <c r="O4" s="71">
        <v>99</v>
      </c>
      <c r="P4" s="71">
        <v>98</v>
      </c>
      <c r="Q4" s="71">
        <v>96</v>
      </c>
      <c r="R4" s="71">
        <v>94</v>
      </c>
      <c r="S4" s="71">
        <v>82</v>
      </c>
      <c r="T4" s="71">
        <v>75</v>
      </c>
      <c r="U4" s="71">
        <v>93</v>
      </c>
      <c r="V4" s="71">
        <v>97</v>
      </c>
      <c r="W4" s="71">
        <v>95</v>
      </c>
      <c r="X4" s="71">
        <v>86</v>
      </c>
      <c r="Y4" s="71">
        <v>94</v>
      </c>
      <c r="Z4" s="71">
        <v>79</v>
      </c>
      <c r="AA4" s="71">
        <v>57</v>
      </c>
      <c r="AB4" s="71">
        <v>39</v>
      </c>
      <c r="AC4" s="71">
        <v>83</v>
      </c>
      <c r="AD4" s="71">
        <v>87</v>
      </c>
      <c r="AE4" s="71">
        <v>69</v>
      </c>
      <c r="AF4" s="71">
        <v>64</v>
      </c>
      <c r="AG4" s="71">
        <v>94</v>
      </c>
      <c r="AH4" s="71">
        <v>89</v>
      </c>
      <c r="AI4" s="71">
        <v>94</v>
      </c>
      <c r="AJ4" s="71">
        <v>78</v>
      </c>
      <c r="AK4" s="71">
        <v>90</v>
      </c>
      <c r="AL4" s="71">
        <v>81</v>
      </c>
      <c r="AM4" s="71">
        <v>86</v>
      </c>
      <c r="AN4" s="71">
        <v>74</v>
      </c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</row>
    <row r="5" spans="1:51" ht="15.75" thickBot="1" x14ac:dyDescent="0.3">
      <c r="A5" s="32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</row>
    <row r="6" spans="1:51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8"/>
      <c r="AB6" s="39" t="s">
        <v>9</v>
      </c>
      <c r="AC6" s="40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5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32"/>
      <c r="AO23" s="32"/>
      <c r="AP23" s="37"/>
      <c r="AQ23" s="32"/>
      <c r="AR23" s="32"/>
      <c r="AS23" s="32"/>
      <c r="AT23" s="9"/>
      <c r="AU23" s="9"/>
      <c r="AV23" s="9"/>
      <c r="AW23" s="9"/>
      <c r="AX23" s="9"/>
      <c r="AY23" s="9"/>
    </row>
    <row r="24" spans="1:51" x14ac:dyDescent="0.25">
      <c r="A24" s="35" t="str">
        <f>Evalueringsark!BC37</f>
        <v>C-Værdi</v>
      </c>
      <c r="B24" s="35">
        <f>Evalueringsark!BD37</f>
        <v>0</v>
      </c>
      <c r="C24" s="35">
        <f>Evalueringsark!BE37</f>
        <v>1</v>
      </c>
      <c r="D24" s="35">
        <f>Evalueringsark!BF37</f>
        <v>2</v>
      </c>
      <c r="E24" s="35">
        <f>Evalueringsark!BG37</f>
        <v>3</v>
      </c>
      <c r="F24" s="35">
        <f>Evalueringsark!BH37</f>
        <v>4</v>
      </c>
      <c r="G24" s="35">
        <f>Evalueringsark!BI37</f>
        <v>5</v>
      </c>
      <c r="H24" s="35">
        <f>Evalueringsark!BJ37</f>
        <v>6</v>
      </c>
      <c r="I24" s="35">
        <f>Evalueringsark!BK37</f>
        <v>7</v>
      </c>
      <c r="J24" s="35">
        <f>Evalueringsark!BL37</f>
        <v>8</v>
      </c>
      <c r="K24" s="35" t="s">
        <v>129</v>
      </c>
      <c r="L24" s="35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1:51" x14ac:dyDescent="0.25">
      <c r="A25" s="27" t="s">
        <v>10</v>
      </c>
      <c r="B25" s="35">
        <f>Evalueringsark!BD38</f>
        <v>0</v>
      </c>
      <c r="C25" s="35">
        <f>Evalueringsark!BE38</f>
        <v>0</v>
      </c>
      <c r="D25" s="35">
        <f>Evalueringsark!BF38</f>
        <v>0</v>
      </c>
      <c r="E25" s="35">
        <f>Evalueringsark!BG38</f>
        <v>0</v>
      </c>
      <c r="F25" s="35">
        <f>Evalueringsark!BH38</f>
        <v>0</v>
      </c>
      <c r="G25" s="35">
        <f>Evalueringsark!BI38</f>
        <v>0</v>
      </c>
      <c r="H25" s="35">
        <f>Evalueringsark!BJ38</f>
        <v>0</v>
      </c>
      <c r="I25" s="35">
        <f>Evalueringsark!BK38</f>
        <v>0</v>
      </c>
      <c r="J25" s="35">
        <f>Evalueringsark!BL38</f>
        <v>0</v>
      </c>
      <c r="K25" s="35">
        <f>Evalueringsark!BM38</f>
        <v>0</v>
      </c>
      <c r="L25" s="35"/>
      <c r="M25" s="10">
        <f>SUM(B25:L25)</f>
        <v>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1:51" x14ac:dyDescent="0.25">
      <c r="A26" s="41" t="s">
        <v>11</v>
      </c>
      <c r="B26" s="36" t="e">
        <f>B25/M25*100</f>
        <v>#DIV/0!</v>
      </c>
      <c r="C26" s="36" t="e">
        <f>C25/M25*100</f>
        <v>#DIV/0!</v>
      </c>
      <c r="D26" s="36" t="e">
        <f>D25/M25*100</f>
        <v>#DIV/0!</v>
      </c>
      <c r="E26" s="36" t="e">
        <f>E25/M25*100</f>
        <v>#DIV/0!</v>
      </c>
      <c r="F26" s="36" t="e">
        <f>F25/M25*100</f>
        <v>#DIV/0!</v>
      </c>
      <c r="G26" s="36" t="e">
        <f>G25/M25*100</f>
        <v>#DIV/0!</v>
      </c>
      <c r="H26" s="36" t="e">
        <f>H25/M25*100</f>
        <v>#DIV/0!</v>
      </c>
      <c r="I26" s="36" t="e">
        <f>I25/M25*100</f>
        <v>#DIV/0!</v>
      </c>
      <c r="J26" s="36" t="e">
        <f>J25/M25*100</f>
        <v>#DIV/0!</v>
      </c>
      <c r="K26" s="36" t="e">
        <f>K25/M25*100</f>
        <v>#DIV/0!</v>
      </c>
      <c r="L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51" x14ac:dyDescent="0.25">
      <c r="A27" s="41" t="s">
        <v>12</v>
      </c>
      <c r="B27" s="35">
        <v>1</v>
      </c>
      <c r="C27" s="35">
        <v>3</v>
      </c>
      <c r="D27" s="35">
        <v>7</v>
      </c>
      <c r="E27" s="35">
        <v>12</v>
      </c>
      <c r="F27" s="35">
        <v>17</v>
      </c>
      <c r="G27" s="35">
        <v>20</v>
      </c>
      <c r="H27" s="35">
        <v>17</v>
      </c>
      <c r="I27" s="35">
        <v>12</v>
      </c>
      <c r="J27" s="35">
        <v>7</v>
      </c>
      <c r="K27" s="35">
        <v>4</v>
      </c>
      <c r="L27" s="35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5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1:51" x14ac:dyDescent="0.25">
      <c r="A29" s="9"/>
      <c r="B29" s="58" t="s">
        <v>113</v>
      </c>
      <c r="C29" s="33"/>
      <c r="D29" s="33"/>
      <c r="E29" s="33"/>
      <c r="F29" s="33"/>
      <c r="G29" s="33"/>
      <c r="H29" s="33"/>
      <c r="I29" s="3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51" x14ac:dyDescent="0.25">
      <c r="A30" s="9"/>
      <c r="B30" s="28" t="s">
        <v>114</v>
      </c>
      <c r="C30" s="32"/>
      <c r="D30" s="32"/>
      <c r="E30" s="32"/>
      <c r="F30" s="32"/>
      <c r="G30" s="32"/>
      <c r="H30" s="32"/>
      <c r="I30" s="2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1:51" x14ac:dyDescent="0.25">
      <c r="A31" s="9"/>
      <c r="B31" s="28" t="s">
        <v>115</v>
      </c>
      <c r="C31" s="32"/>
      <c r="D31" s="32"/>
      <c r="E31" s="32"/>
      <c r="F31" s="32"/>
      <c r="G31" s="32"/>
      <c r="H31" s="32"/>
      <c r="I31" s="2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x14ac:dyDescent="0.25">
      <c r="A32" s="9"/>
      <c r="B32" s="28" t="s">
        <v>116</v>
      </c>
      <c r="C32" s="32"/>
      <c r="D32" s="32"/>
      <c r="E32" s="32"/>
      <c r="F32" s="32"/>
      <c r="G32" s="32"/>
      <c r="H32" s="32"/>
      <c r="I32" s="2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1:51" x14ac:dyDescent="0.25">
      <c r="A33" s="9"/>
      <c r="B33" s="28" t="s">
        <v>117</v>
      </c>
      <c r="C33" s="32"/>
      <c r="D33" s="32"/>
      <c r="E33" s="32"/>
      <c r="F33" s="32"/>
      <c r="G33" s="32"/>
      <c r="H33" s="32"/>
      <c r="I33" s="2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1:51" x14ac:dyDescent="0.25">
      <c r="A34" s="9"/>
      <c r="B34" s="28" t="s">
        <v>118</v>
      </c>
      <c r="C34" s="32"/>
      <c r="D34" s="32"/>
      <c r="E34" s="32"/>
      <c r="F34" s="32"/>
      <c r="G34" s="32"/>
      <c r="H34" s="32"/>
      <c r="I34" s="2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1:51" x14ac:dyDescent="0.25">
      <c r="A35" s="9"/>
      <c r="B35" s="28" t="s">
        <v>119</v>
      </c>
      <c r="C35" s="32"/>
      <c r="D35" s="32"/>
      <c r="E35" s="32"/>
      <c r="F35" s="32"/>
      <c r="G35" s="32"/>
      <c r="H35" s="32"/>
      <c r="I35" s="2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1:51" x14ac:dyDescent="0.25">
      <c r="A36" s="9"/>
      <c r="B36" s="59" t="s">
        <v>120</v>
      </c>
      <c r="C36" s="60"/>
      <c r="D36" s="60"/>
      <c r="E36" s="60"/>
      <c r="F36" s="60"/>
      <c r="G36" s="60"/>
      <c r="H36" s="60"/>
      <c r="I36" s="6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1:51" x14ac:dyDescent="0.25">
      <c r="A37" s="9"/>
      <c r="B37" s="9" t="s">
        <v>130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1:5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1:5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</sheetData>
  <sheetProtection sheet="1" objects="1" scenarios="1" selectLockedCells="1"/>
  <pageMargins left="0.25" right="0.25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C48"/>
  <sheetViews>
    <sheetView topLeftCell="A29" workbookViewId="0">
      <selection activeCell="A48" sqref="A1:A48"/>
    </sheetView>
  </sheetViews>
  <sheetFormatPr defaultRowHeight="15" x14ac:dyDescent="0.25"/>
  <cols>
    <col min="1" max="1" width="35.125" customWidth="1"/>
  </cols>
  <sheetData>
    <row r="1" spans="1:3" x14ac:dyDescent="0.25">
      <c r="A1" t="s">
        <v>15</v>
      </c>
      <c r="B1" t="s">
        <v>16</v>
      </c>
      <c r="C1" s="55" t="s">
        <v>17</v>
      </c>
    </row>
    <row r="2" spans="1:3" x14ac:dyDescent="0.25">
      <c r="A2" t="s">
        <v>18</v>
      </c>
      <c r="B2" t="s">
        <v>16</v>
      </c>
      <c r="C2" s="55" t="s">
        <v>19</v>
      </c>
    </row>
    <row r="3" spans="1:3" x14ac:dyDescent="0.25">
      <c r="A3" t="s">
        <v>20</v>
      </c>
      <c r="B3" t="s">
        <v>16</v>
      </c>
      <c r="C3" s="55" t="s">
        <v>21</v>
      </c>
    </row>
    <row r="4" spans="1:3" x14ac:dyDescent="0.25">
      <c r="A4" t="s">
        <v>22</v>
      </c>
      <c r="B4" t="s">
        <v>16</v>
      </c>
      <c r="C4" s="55" t="s">
        <v>23</v>
      </c>
    </row>
    <row r="5" spans="1:3" x14ac:dyDescent="0.25">
      <c r="A5" t="s">
        <v>24</v>
      </c>
      <c r="B5" t="s">
        <v>16</v>
      </c>
      <c r="C5" s="55" t="s">
        <v>25</v>
      </c>
    </row>
    <row r="6" spans="1:3" x14ac:dyDescent="0.25">
      <c r="A6" t="s">
        <v>26</v>
      </c>
      <c r="B6" t="s">
        <v>16</v>
      </c>
      <c r="C6" s="55" t="s">
        <v>27</v>
      </c>
    </row>
    <row r="7" spans="1:3" x14ac:dyDescent="0.25">
      <c r="A7" t="s">
        <v>28</v>
      </c>
      <c r="B7" t="s">
        <v>16</v>
      </c>
      <c r="C7" s="55" t="s">
        <v>29</v>
      </c>
    </row>
    <row r="8" spans="1:3" x14ac:dyDescent="0.25">
      <c r="A8" t="s">
        <v>30</v>
      </c>
      <c r="B8" t="s">
        <v>16</v>
      </c>
      <c r="C8" s="55" t="s">
        <v>31</v>
      </c>
    </row>
    <row r="9" spans="1:3" x14ac:dyDescent="0.25">
      <c r="A9" t="s">
        <v>32</v>
      </c>
      <c r="B9" t="s">
        <v>16</v>
      </c>
      <c r="C9" s="55" t="s">
        <v>33</v>
      </c>
    </row>
    <row r="10" spans="1:3" x14ac:dyDescent="0.25">
      <c r="A10" t="s">
        <v>34</v>
      </c>
      <c r="B10" t="s">
        <v>16</v>
      </c>
      <c r="C10" s="55" t="s">
        <v>35</v>
      </c>
    </row>
    <row r="11" spans="1:3" x14ac:dyDescent="0.25">
      <c r="A11" t="s">
        <v>36</v>
      </c>
      <c r="B11" t="s">
        <v>16</v>
      </c>
      <c r="C11" s="55" t="s">
        <v>37</v>
      </c>
    </row>
    <row r="12" spans="1:3" x14ac:dyDescent="0.25">
      <c r="A12" t="s">
        <v>38</v>
      </c>
      <c r="B12" t="s">
        <v>16</v>
      </c>
      <c r="C12" s="55" t="s">
        <v>39</v>
      </c>
    </row>
    <row r="13" spans="1:3" x14ac:dyDescent="0.25">
      <c r="A13" t="s">
        <v>40</v>
      </c>
      <c r="B13" t="s">
        <v>16</v>
      </c>
      <c r="C13" s="55" t="s">
        <v>41</v>
      </c>
    </row>
    <row r="14" spans="1:3" x14ac:dyDescent="0.25">
      <c r="A14" t="s">
        <v>42</v>
      </c>
      <c r="B14" t="s">
        <v>16</v>
      </c>
      <c r="C14" s="55" t="s">
        <v>43</v>
      </c>
    </row>
    <row r="15" spans="1:3" x14ac:dyDescent="0.25">
      <c r="A15" t="s">
        <v>44</v>
      </c>
      <c r="B15" t="s">
        <v>16</v>
      </c>
      <c r="C15" s="55" t="s">
        <v>45</v>
      </c>
    </row>
    <row r="16" spans="1:3" x14ac:dyDescent="0.25">
      <c r="A16" t="s">
        <v>46</v>
      </c>
      <c r="B16" t="s">
        <v>16</v>
      </c>
      <c r="C16" s="55" t="s">
        <v>47</v>
      </c>
    </row>
    <row r="17" spans="1:3" x14ac:dyDescent="0.25">
      <c r="A17" t="s">
        <v>48</v>
      </c>
      <c r="B17" t="s">
        <v>16</v>
      </c>
      <c r="C17" s="55" t="s">
        <v>49</v>
      </c>
    </row>
    <row r="18" spans="1:3" x14ac:dyDescent="0.25">
      <c r="A18" t="s">
        <v>50</v>
      </c>
      <c r="B18" t="s">
        <v>16</v>
      </c>
      <c r="C18" s="55" t="s">
        <v>51</v>
      </c>
    </row>
    <row r="19" spans="1:3" x14ac:dyDescent="0.25">
      <c r="A19" t="s">
        <v>52</v>
      </c>
      <c r="B19" t="s">
        <v>16</v>
      </c>
      <c r="C19" s="55" t="s">
        <v>53</v>
      </c>
    </row>
    <row r="20" spans="1:3" x14ac:dyDescent="0.25">
      <c r="A20" t="s">
        <v>54</v>
      </c>
      <c r="B20" t="s">
        <v>16</v>
      </c>
      <c r="C20" s="55" t="s">
        <v>55</v>
      </c>
    </row>
    <row r="21" spans="1:3" x14ac:dyDescent="0.25">
      <c r="A21" t="s">
        <v>56</v>
      </c>
      <c r="B21" t="s">
        <v>16</v>
      </c>
      <c r="C21" s="55" t="s">
        <v>57</v>
      </c>
    </row>
    <row r="22" spans="1:3" x14ac:dyDescent="0.25">
      <c r="A22" t="s">
        <v>58</v>
      </c>
      <c r="B22" t="s">
        <v>16</v>
      </c>
      <c r="C22" s="55" t="s">
        <v>59</v>
      </c>
    </row>
    <row r="23" spans="1:3" x14ac:dyDescent="0.25">
      <c r="A23" t="s">
        <v>60</v>
      </c>
      <c r="B23" t="s">
        <v>16</v>
      </c>
      <c r="C23" s="55" t="s">
        <v>61</v>
      </c>
    </row>
    <row r="24" spans="1:3" x14ac:dyDescent="0.25">
      <c r="A24" t="s">
        <v>62</v>
      </c>
      <c r="B24" t="s">
        <v>16</v>
      </c>
      <c r="C24" s="55" t="s">
        <v>63</v>
      </c>
    </row>
    <row r="25" spans="1:3" x14ac:dyDescent="0.25">
      <c r="A25" t="s">
        <v>64</v>
      </c>
      <c r="B25" t="s">
        <v>16</v>
      </c>
      <c r="C25" s="55" t="s">
        <v>65</v>
      </c>
    </row>
    <row r="26" spans="1:3" x14ac:dyDescent="0.25">
      <c r="A26" t="s">
        <v>66</v>
      </c>
      <c r="B26" t="s">
        <v>16</v>
      </c>
      <c r="C26" s="55" t="s">
        <v>67</v>
      </c>
    </row>
    <row r="27" spans="1:3" x14ac:dyDescent="0.25">
      <c r="A27" t="s">
        <v>68</v>
      </c>
      <c r="B27" t="s">
        <v>16</v>
      </c>
      <c r="C27" s="55" t="s">
        <v>69</v>
      </c>
    </row>
    <row r="28" spans="1:3" x14ac:dyDescent="0.25">
      <c r="A28" t="s">
        <v>70</v>
      </c>
      <c r="B28" t="s">
        <v>16</v>
      </c>
      <c r="C28" s="55" t="s">
        <v>71</v>
      </c>
    </row>
    <row r="29" spans="1:3" x14ac:dyDescent="0.25">
      <c r="A29" t="s">
        <v>72</v>
      </c>
      <c r="B29" t="s">
        <v>16</v>
      </c>
      <c r="C29" s="55" t="s">
        <v>73</v>
      </c>
    </row>
    <row r="30" spans="1:3" x14ac:dyDescent="0.25">
      <c r="A30" t="s">
        <v>74</v>
      </c>
      <c r="B30" t="s">
        <v>16</v>
      </c>
      <c r="C30" s="55" t="s">
        <v>75</v>
      </c>
    </row>
    <row r="31" spans="1:3" x14ac:dyDescent="0.25">
      <c r="A31" t="s">
        <v>76</v>
      </c>
      <c r="B31" t="s">
        <v>16</v>
      </c>
      <c r="C31" s="55" t="s">
        <v>77</v>
      </c>
    </row>
    <row r="32" spans="1:3" x14ac:dyDescent="0.25">
      <c r="A32" t="s">
        <v>78</v>
      </c>
      <c r="B32" t="s">
        <v>16</v>
      </c>
      <c r="C32" s="55" t="s">
        <v>79</v>
      </c>
    </row>
    <row r="33" spans="1:3" x14ac:dyDescent="0.25">
      <c r="A33" t="s">
        <v>80</v>
      </c>
      <c r="B33" t="s">
        <v>16</v>
      </c>
      <c r="C33" s="55" t="s">
        <v>81</v>
      </c>
    </row>
    <row r="34" spans="1:3" x14ac:dyDescent="0.25">
      <c r="A34" t="s">
        <v>82</v>
      </c>
      <c r="B34" t="s">
        <v>16</v>
      </c>
      <c r="C34" s="55" t="s">
        <v>83</v>
      </c>
    </row>
    <row r="35" spans="1:3" x14ac:dyDescent="0.25">
      <c r="A35" t="s">
        <v>84</v>
      </c>
      <c r="B35" t="s">
        <v>16</v>
      </c>
      <c r="C35" s="55" t="s">
        <v>85</v>
      </c>
    </row>
    <row r="36" spans="1:3" x14ac:dyDescent="0.25">
      <c r="A36" t="s">
        <v>86</v>
      </c>
      <c r="B36" t="s">
        <v>16</v>
      </c>
      <c r="C36" s="55" t="s">
        <v>87</v>
      </c>
    </row>
    <row r="37" spans="1:3" x14ac:dyDescent="0.25">
      <c r="A37" t="s">
        <v>88</v>
      </c>
      <c r="B37" t="s">
        <v>16</v>
      </c>
      <c r="C37" s="55" t="s">
        <v>89</v>
      </c>
    </row>
    <row r="38" spans="1:3" x14ac:dyDescent="0.25">
      <c r="A38" t="s">
        <v>90</v>
      </c>
      <c r="B38" t="s">
        <v>16</v>
      </c>
      <c r="C38" s="55" t="s">
        <v>91</v>
      </c>
    </row>
    <row r="39" spans="1:3" x14ac:dyDescent="0.25">
      <c r="A39" t="s">
        <v>92</v>
      </c>
      <c r="B39" t="s">
        <v>16</v>
      </c>
      <c r="C39" s="55" t="s">
        <v>93</v>
      </c>
    </row>
    <row r="40" spans="1:3" x14ac:dyDescent="0.25">
      <c r="A40" t="s">
        <v>94</v>
      </c>
      <c r="B40" t="s">
        <v>16</v>
      </c>
      <c r="C40" s="55" t="s">
        <v>95</v>
      </c>
    </row>
    <row r="41" spans="1:3" x14ac:dyDescent="0.25">
      <c r="A41" t="s">
        <v>96</v>
      </c>
      <c r="B41" t="s">
        <v>16</v>
      </c>
      <c r="C41" s="55" t="s">
        <v>97</v>
      </c>
    </row>
    <row r="42" spans="1:3" x14ac:dyDescent="0.25">
      <c r="A42" t="s">
        <v>98</v>
      </c>
      <c r="B42" t="s">
        <v>16</v>
      </c>
      <c r="C42" s="55" t="s">
        <v>99</v>
      </c>
    </row>
    <row r="43" spans="1:3" x14ac:dyDescent="0.25">
      <c r="A43" t="s">
        <v>100</v>
      </c>
      <c r="B43" t="s">
        <v>16</v>
      </c>
      <c r="C43" s="55" t="s">
        <v>101</v>
      </c>
    </row>
    <row r="44" spans="1:3" x14ac:dyDescent="0.25">
      <c r="A44" t="s">
        <v>102</v>
      </c>
      <c r="B44" t="s">
        <v>16</v>
      </c>
      <c r="C44" s="55" t="s">
        <v>103</v>
      </c>
    </row>
    <row r="45" spans="1:3" x14ac:dyDescent="0.25">
      <c r="A45" t="s">
        <v>104</v>
      </c>
      <c r="B45" t="s">
        <v>16</v>
      </c>
      <c r="C45" s="55" t="s">
        <v>105</v>
      </c>
    </row>
    <row r="46" spans="1:3" x14ac:dyDescent="0.25">
      <c r="A46" t="s">
        <v>106</v>
      </c>
      <c r="B46" t="s">
        <v>16</v>
      </c>
      <c r="C46" s="55" t="s">
        <v>107</v>
      </c>
    </row>
    <row r="47" spans="1:3" x14ac:dyDescent="0.25">
      <c r="A47" t="s">
        <v>108</v>
      </c>
      <c r="B47" t="s">
        <v>16</v>
      </c>
      <c r="C47" s="55" t="s">
        <v>109</v>
      </c>
    </row>
    <row r="48" spans="1:3" x14ac:dyDescent="0.25">
      <c r="A48" t="s">
        <v>110</v>
      </c>
      <c r="C4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Evalueringsark</vt:lpstr>
      <vt:lpstr>oversigtsark elever</vt:lpstr>
      <vt:lpstr>resultater klasse</vt:lpstr>
      <vt:lpstr>skole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konsulent</cp:lastModifiedBy>
  <cp:lastPrinted>2013-09-01T12:22:13Z</cp:lastPrinted>
  <dcterms:created xsi:type="dcterms:W3CDTF">2013-08-26T12:37:06Z</dcterms:created>
  <dcterms:modified xsi:type="dcterms:W3CDTF">2016-10-18T10:41:00Z</dcterms:modified>
</cp:coreProperties>
</file>